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fileSharing readOnlyRecommended="1" userName="Setup" reservationPassword="F692"/>
  <workbookPr defaultThemeVersion="124226"/>
  <workbookProtection lockStructure="1"/>
  <bookViews>
    <workbookView xWindow="28680" yWindow="-120" windowWidth="29040" windowHeight="15840" activeTab="2"/>
  </bookViews>
  <sheets>
    <sheet name="Definitions" sheetId="6" r:id="rId1"/>
    <sheet name="Key Diagnostic Tests" sheetId="5" r:id="rId2"/>
    <sheet name="NOP by Specialty" sheetId="2" r:id="rId3"/>
    <sheet name="TTG by Specialty" sheetId="4" r:id="rId4"/>
  </sheets>
  <definedNames>
    <definedName name="_xlnm.Print_Area" localSheetId="2">'NOP by Specialty'!$A$1:$AL$51</definedName>
    <definedName name="_xlnm.Print_Area" localSheetId="3">'TTG by Specialty'!$A$1:$AL$33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2"/>
  <c r="Q16"/>
  <c r="G30" i="5" l="1"/>
  <c r="G34"/>
  <c r="G38"/>
  <c r="U44" i="4"/>
  <c r="U17" i="2"/>
  <c r="F11" l="1"/>
  <c r="F12"/>
  <c r="I12" s="1"/>
  <c r="L12" s="1"/>
  <c r="O12" s="1"/>
  <c r="R12" s="1"/>
  <c r="F14"/>
  <c r="I14" s="1"/>
  <c r="F15"/>
  <c r="I15" s="1"/>
  <c r="L15" s="1"/>
  <c r="O15" s="1"/>
  <c r="R15" s="1"/>
  <c r="F17"/>
  <c r="F18"/>
  <c r="I18" s="1"/>
  <c r="L18" s="1"/>
  <c r="O18" s="1"/>
  <c r="R18" s="1"/>
  <c r="F20"/>
  <c r="F21"/>
  <c r="I21" s="1"/>
  <c r="L21" s="1"/>
  <c r="O21" s="1"/>
  <c r="R21" s="1"/>
  <c r="F23"/>
  <c r="I23" s="1"/>
  <c r="F24"/>
  <c r="I24" s="1"/>
  <c r="L24" s="1"/>
  <c r="O24" s="1"/>
  <c r="R24" s="1"/>
  <c r="F26"/>
  <c r="I26" s="1"/>
  <c r="F27"/>
  <c r="F29"/>
  <c r="I29" s="1"/>
  <c r="F30"/>
  <c r="I30" s="1"/>
  <c r="L30" s="1"/>
  <c r="O30" s="1"/>
  <c r="R30" s="1"/>
  <c r="F32"/>
  <c r="F33"/>
  <c r="I33" s="1"/>
  <c r="L33" s="1"/>
  <c r="O33" s="1"/>
  <c r="R33" s="1"/>
  <c r="F35"/>
  <c r="F36"/>
  <c r="I36" s="1"/>
  <c r="L36" s="1"/>
  <c r="O36" s="1"/>
  <c r="R36" s="1"/>
  <c r="F41"/>
  <c r="I41" s="1"/>
  <c r="F42"/>
  <c r="I42" s="1"/>
  <c r="L42" s="1"/>
  <c r="O42" s="1"/>
  <c r="R42" s="1"/>
  <c r="F47"/>
  <c r="F48"/>
  <c r="I48" s="1"/>
  <c r="L48" s="1"/>
  <c r="O48" s="1"/>
  <c r="R48" s="1"/>
  <c r="F50"/>
  <c r="I50" s="1"/>
  <c r="F51"/>
  <c r="I51" s="1"/>
  <c r="L51" s="1"/>
  <c r="O51" s="1"/>
  <c r="R51" s="1"/>
  <c r="F53"/>
  <c r="F54"/>
  <c r="I54" s="1"/>
  <c r="L54" s="1"/>
  <c r="O54" s="1"/>
  <c r="R54" s="1"/>
  <c r="F56"/>
  <c r="F57"/>
  <c r="I57" s="1"/>
  <c r="L57" s="1"/>
  <c r="O57" s="1"/>
  <c r="R57" s="1"/>
  <c r="F62"/>
  <c r="F63"/>
  <c r="I63" s="1"/>
  <c r="L63" s="1"/>
  <c r="O63" s="1"/>
  <c r="R63" s="1"/>
  <c r="F68"/>
  <c r="F69"/>
  <c r="I69" s="1"/>
  <c r="L69" s="1"/>
  <c r="O69" s="1"/>
  <c r="R69" s="1"/>
  <c r="F71"/>
  <c r="I71" s="1"/>
  <c r="F72"/>
  <c r="I72" s="1"/>
  <c r="L72" s="1"/>
  <c r="O72" s="1"/>
  <c r="R72" s="1"/>
  <c r="F74"/>
  <c r="I74" s="1"/>
  <c r="F75"/>
  <c r="X75"/>
  <c r="AA75" s="1"/>
  <c r="AD75" s="1"/>
  <c r="AG75" s="1"/>
  <c r="AJ75" s="1"/>
  <c r="X74"/>
  <c r="AA74" s="1"/>
  <c r="AD74" s="1"/>
  <c r="AG74" s="1"/>
  <c r="AJ74" s="1"/>
  <c r="X73"/>
  <c r="AA73" s="1"/>
  <c r="AD73" s="1"/>
  <c r="AG73" s="1"/>
  <c r="AJ73" s="1"/>
  <c r="X72"/>
  <c r="AA72" s="1"/>
  <c r="AD72" s="1"/>
  <c r="AG72" s="1"/>
  <c r="AJ72" s="1"/>
  <c r="X71"/>
  <c r="AA71" s="1"/>
  <c r="AD71" s="1"/>
  <c r="AG71" s="1"/>
  <c r="AJ71" s="1"/>
  <c r="X70"/>
  <c r="AA70" s="1"/>
  <c r="AD70" s="1"/>
  <c r="AG70" s="1"/>
  <c r="AJ70" s="1"/>
  <c r="X69"/>
  <c r="AA69" s="1"/>
  <c r="AD69" s="1"/>
  <c r="AG69" s="1"/>
  <c r="AJ69" s="1"/>
  <c r="X68"/>
  <c r="AA68" s="1"/>
  <c r="AD68" s="1"/>
  <c r="AG68" s="1"/>
  <c r="AJ68" s="1"/>
  <c r="X67"/>
  <c r="AA67" s="1"/>
  <c r="AD67" s="1"/>
  <c r="AG67" s="1"/>
  <c r="AJ67" s="1"/>
  <c r="X63"/>
  <c r="AA63" s="1"/>
  <c r="AD63" s="1"/>
  <c r="AG63" s="1"/>
  <c r="AJ63" s="1"/>
  <c r="X62"/>
  <c r="AA62" s="1"/>
  <c r="AD62" s="1"/>
  <c r="AG62" s="1"/>
  <c r="AJ62" s="1"/>
  <c r="X61"/>
  <c r="AA61" s="1"/>
  <c r="AD61" s="1"/>
  <c r="AG61" s="1"/>
  <c r="AJ61" s="1"/>
  <c r="X57"/>
  <c r="AA57" s="1"/>
  <c r="AD57" s="1"/>
  <c r="AG57" s="1"/>
  <c r="AJ57" s="1"/>
  <c r="X56"/>
  <c r="AA56" s="1"/>
  <c r="AD56" s="1"/>
  <c r="AG56" s="1"/>
  <c r="AJ56" s="1"/>
  <c r="X55"/>
  <c r="AA55" s="1"/>
  <c r="AD55" s="1"/>
  <c r="AG55" s="1"/>
  <c r="AJ55" s="1"/>
  <c r="X54"/>
  <c r="AA54" s="1"/>
  <c r="AD54" s="1"/>
  <c r="AG54" s="1"/>
  <c r="AJ54" s="1"/>
  <c r="X53"/>
  <c r="AA53" s="1"/>
  <c r="AD53" s="1"/>
  <c r="AG53" s="1"/>
  <c r="AJ53" s="1"/>
  <c r="X52"/>
  <c r="AA52" s="1"/>
  <c r="AD52" s="1"/>
  <c r="AG52" s="1"/>
  <c r="AJ52" s="1"/>
  <c r="X51"/>
  <c r="AA51" s="1"/>
  <c r="AD51" s="1"/>
  <c r="AG51" s="1"/>
  <c r="AJ51" s="1"/>
  <c r="X50"/>
  <c r="AA50" s="1"/>
  <c r="AD50" s="1"/>
  <c r="AG50" s="1"/>
  <c r="AJ50" s="1"/>
  <c r="X49"/>
  <c r="AA49" s="1"/>
  <c r="AD49" s="1"/>
  <c r="AG49" s="1"/>
  <c r="AJ49" s="1"/>
  <c r="X48"/>
  <c r="AA48" s="1"/>
  <c r="AD48" s="1"/>
  <c r="AG48" s="1"/>
  <c r="AJ48" s="1"/>
  <c r="X47"/>
  <c r="AA47" s="1"/>
  <c r="AD47" s="1"/>
  <c r="AG47" s="1"/>
  <c r="AJ47" s="1"/>
  <c r="X46"/>
  <c r="AA46" s="1"/>
  <c r="AD46" s="1"/>
  <c r="AG46" s="1"/>
  <c r="AJ46" s="1"/>
  <c r="X42"/>
  <c r="AA42" s="1"/>
  <c r="AD42" s="1"/>
  <c r="AG42" s="1"/>
  <c r="AJ42" s="1"/>
  <c r="X41"/>
  <c r="AA41" s="1"/>
  <c r="AD41" s="1"/>
  <c r="AG41" s="1"/>
  <c r="AJ41" s="1"/>
  <c r="X40"/>
  <c r="AA40" s="1"/>
  <c r="AD40" s="1"/>
  <c r="AG40" s="1"/>
  <c r="AJ40" s="1"/>
  <c r="X36"/>
  <c r="AA36" s="1"/>
  <c r="AD36" s="1"/>
  <c r="AG36" s="1"/>
  <c r="AJ36" s="1"/>
  <c r="X35"/>
  <c r="AA35" s="1"/>
  <c r="AD35" s="1"/>
  <c r="AG35" s="1"/>
  <c r="AJ35" s="1"/>
  <c r="X34"/>
  <c r="AA34" s="1"/>
  <c r="AD34" s="1"/>
  <c r="AG34" s="1"/>
  <c r="AJ34" s="1"/>
  <c r="X33"/>
  <c r="AA33" s="1"/>
  <c r="AD33" s="1"/>
  <c r="AG33" s="1"/>
  <c r="AJ33" s="1"/>
  <c r="X32"/>
  <c r="AA32" s="1"/>
  <c r="AD32" s="1"/>
  <c r="AG32" s="1"/>
  <c r="AJ32" s="1"/>
  <c r="X31"/>
  <c r="AA31" s="1"/>
  <c r="AD31" s="1"/>
  <c r="AG31" s="1"/>
  <c r="AJ31" s="1"/>
  <c r="X30"/>
  <c r="AA30" s="1"/>
  <c r="AD30" s="1"/>
  <c r="AG30" s="1"/>
  <c r="AJ30" s="1"/>
  <c r="X29"/>
  <c r="AA29" s="1"/>
  <c r="AD29" s="1"/>
  <c r="AG29" s="1"/>
  <c r="AJ29" s="1"/>
  <c r="X28"/>
  <c r="AA28" s="1"/>
  <c r="AD28" s="1"/>
  <c r="AG28" s="1"/>
  <c r="AJ28" s="1"/>
  <c r="X27"/>
  <c r="AA27" s="1"/>
  <c r="AD27" s="1"/>
  <c r="AG27" s="1"/>
  <c r="AJ27" s="1"/>
  <c r="X26"/>
  <c r="AA26" s="1"/>
  <c r="AD26" s="1"/>
  <c r="AG26" s="1"/>
  <c r="AJ26" s="1"/>
  <c r="X25"/>
  <c r="AA25" s="1"/>
  <c r="AD25" s="1"/>
  <c r="AG25" s="1"/>
  <c r="AJ25" s="1"/>
  <c r="X24"/>
  <c r="AA24" s="1"/>
  <c r="AD24" s="1"/>
  <c r="AG24" s="1"/>
  <c r="AJ24" s="1"/>
  <c r="X23"/>
  <c r="AA23" s="1"/>
  <c r="AD23" s="1"/>
  <c r="AG23" s="1"/>
  <c r="AJ23" s="1"/>
  <c r="X22"/>
  <c r="AA22" s="1"/>
  <c r="AD22" s="1"/>
  <c r="AG22" s="1"/>
  <c r="AJ22" s="1"/>
  <c r="X21"/>
  <c r="AA21" s="1"/>
  <c r="AD21" s="1"/>
  <c r="AG21" s="1"/>
  <c r="AJ21" s="1"/>
  <c r="X20"/>
  <c r="AA20" s="1"/>
  <c r="AD20" s="1"/>
  <c r="AG20" s="1"/>
  <c r="AJ20" s="1"/>
  <c r="X19"/>
  <c r="AA19" s="1"/>
  <c r="AD19" s="1"/>
  <c r="AG19" s="1"/>
  <c r="AJ19" s="1"/>
  <c r="X18"/>
  <c r="AA18" s="1"/>
  <c r="AD18" s="1"/>
  <c r="AG18" s="1"/>
  <c r="AJ18" s="1"/>
  <c r="X17"/>
  <c r="AA17" s="1"/>
  <c r="AD17" s="1"/>
  <c r="AG17" s="1"/>
  <c r="AJ17" s="1"/>
  <c r="X16"/>
  <c r="AA16" s="1"/>
  <c r="AD16" s="1"/>
  <c r="AG16" s="1"/>
  <c r="AJ16" s="1"/>
  <c r="X15"/>
  <c r="AA15" s="1"/>
  <c r="AD15" s="1"/>
  <c r="AG15" s="1"/>
  <c r="AJ15" s="1"/>
  <c r="X14"/>
  <c r="AA14" s="1"/>
  <c r="AD14" s="1"/>
  <c r="AG14" s="1"/>
  <c r="AJ14" s="1"/>
  <c r="X13"/>
  <c r="AA13" s="1"/>
  <c r="AD13" s="1"/>
  <c r="AG13" s="1"/>
  <c r="AJ13" s="1"/>
  <c r="X12"/>
  <c r="AA12" s="1"/>
  <c r="AD12" s="1"/>
  <c r="AG12" s="1"/>
  <c r="AJ12" s="1"/>
  <c r="X11"/>
  <c r="AA11" s="1"/>
  <c r="AD11" s="1"/>
  <c r="AG11" s="1"/>
  <c r="AJ11" s="1"/>
  <c r="X10"/>
  <c r="AA10" s="1"/>
  <c r="AD10" s="1"/>
  <c r="AG10" s="1"/>
  <c r="AJ10" s="1"/>
  <c r="F55" l="1"/>
  <c r="I70"/>
  <c r="F10"/>
  <c r="I22"/>
  <c r="F67"/>
  <c r="F52"/>
  <c r="F46"/>
  <c r="F31"/>
  <c r="F73"/>
  <c r="F22"/>
  <c r="F16"/>
  <c r="F70"/>
  <c r="F25"/>
  <c r="F40"/>
  <c r="F28"/>
  <c r="F19"/>
  <c r="F61"/>
  <c r="F34"/>
  <c r="I40"/>
  <c r="L74"/>
  <c r="I13"/>
  <c r="L14"/>
  <c r="I49"/>
  <c r="L50"/>
  <c r="L26"/>
  <c r="I28"/>
  <c r="L29"/>
  <c r="F49"/>
  <c r="F13"/>
  <c r="I62"/>
  <c r="I32"/>
  <c r="I53"/>
  <c r="I17"/>
  <c r="I75"/>
  <c r="L75" s="1"/>
  <c r="O75" s="1"/>
  <c r="R75" s="1"/>
  <c r="I47"/>
  <c r="I35"/>
  <c r="I27"/>
  <c r="L27" s="1"/>
  <c r="O27" s="1"/>
  <c r="R27" s="1"/>
  <c r="I11"/>
  <c r="I68"/>
  <c r="I56"/>
  <c r="I20"/>
  <c r="L71"/>
  <c r="L41"/>
  <c r="L23"/>
  <c r="I73" l="1"/>
  <c r="I25"/>
  <c r="L62"/>
  <c r="I61"/>
  <c r="I55"/>
  <c r="L56"/>
  <c r="I19"/>
  <c r="L20"/>
  <c r="L17"/>
  <c r="I16"/>
  <c r="I10"/>
  <c r="L11"/>
  <c r="I67"/>
  <c r="L68"/>
  <c r="L13"/>
  <c r="O14"/>
  <c r="L53"/>
  <c r="I52"/>
  <c r="L70"/>
  <c r="O71"/>
  <c r="O29"/>
  <c r="L28"/>
  <c r="L32"/>
  <c r="I31"/>
  <c r="L40"/>
  <c r="O41"/>
  <c r="I46"/>
  <c r="L47"/>
  <c r="L49"/>
  <c r="O50"/>
  <c r="L22"/>
  <c r="O23"/>
  <c r="I34"/>
  <c r="L35"/>
  <c r="L25"/>
  <c r="O26"/>
  <c r="L73"/>
  <c r="O74"/>
  <c r="AK46" i="4"/>
  <c r="AH46"/>
  <c r="AE46"/>
  <c r="AB46"/>
  <c r="Y46"/>
  <c r="AK43"/>
  <c r="AH43"/>
  <c r="AE43"/>
  <c r="AB43"/>
  <c r="Y43"/>
  <c r="AK28"/>
  <c r="AH28"/>
  <c r="AE28"/>
  <c r="AB28"/>
  <c r="Y28"/>
  <c r="AK22"/>
  <c r="AH22"/>
  <c r="AE22"/>
  <c r="AB22"/>
  <c r="Y22"/>
  <c r="AK16"/>
  <c r="AH16"/>
  <c r="AE16"/>
  <c r="AB16"/>
  <c r="Y16"/>
  <c r="AK13"/>
  <c r="AH13"/>
  <c r="AE13"/>
  <c r="AB13"/>
  <c r="Y13"/>
  <c r="AK7"/>
  <c r="AH7"/>
  <c r="AE7"/>
  <c r="AB7"/>
  <c r="Y7"/>
  <c r="F48"/>
  <c r="I48" s="1"/>
  <c r="K48" s="1"/>
  <c r="F47"/>
  <c r="I47" s="1"/>
  <c r="K47" s="1"/>
  <c r="F45"/>
  <c r="I45" s="1"/>
  <c r="F44"/>
  <c r="I44" s="1"/>
  <c r="K44" s="1"/>
  <c r="F30"/>
  <c r="I30" s="1"/>
  <c r="K30" s="1"/>
  <c r="F29"/>
  <c r="H29" s="1"/>
  <c r="F24"/>
  <c r="H24" s="1"/>
  <c r="F23"/>
  <c r="H23" s="1"/>
  <c r="F18"/>
  <c r="F17"/>
  <c r="I17" s="1"/>
  <c r="K17" s="1"/>
  <c r="F15"/>
  <c r="H15" s="1"/>
  <c r="F14"/>
  <c r="I14" s="1"/>
  <c r="K14" s="1"/>
  <c r="F9"/>
  <c r="H9" s="1"/>
  <c r="F8"/>
  <c r="I8" s="1"/>
  <c r="K8" s="1"/>
  <c r="AK73" i="2"/>
  <c r="AH73"/>
  <c r="AE73"/>
  <c r="AB73"/>
  <c r="Y73"/>
  <c r="AK70"/>
  <c r="AH70"/>
  <c r="AE70"/>
  <c r="AB70"/>
  <c r="Y70"/>
  <c r="AK67"/>
  <c r="AH67"/>
  <c r="AE67"/>
  <c r="AB67"/>
  <c r="Y67"/>
  <c r="AK61"/>
  <c r="AH61"/>
  <c r="AE61"/>
  <c r="AB61"/>
  <c r="Y61"/>
  <c r="AK55"/>
  <c r="AH55"/>
  <c r="AE55"/>
  <c r="AB55"/>
  <c r="Y55"/>
  <c r="AK52"/>
  <c r="AH52"/>
  <c r="AE52"/>
  <c r="AB52"/>
  <c r="Y52"/>
  <c r="AK49"/>
  <c r="AH49"/>
  <c r="AE49"/>
  <c r="AB49"/>
  <c r="Y49"/>
  <c r="AK46"/>
  <c r="AH46"/>
  <c r="AE46"/>
  <c r="AB46"/>
  <c r="Y46"/>
  <c r="AK40"/>
  <c r="AH40"/>
  <c r="AE40"/>
  <c r="AB40"/>
  <c r="Y40"/>
  <c r="AK34"/>
  <c r="AH34"/>
  <c r="AE34"/>
  <c r="AB34"/>
  <c r="Y34"/>
  <c r="K33"/>
  <c r="K32"/>
  <c r="AK31"/>
  <c r="AH31"/>
  <c r="AE31"/>
  <c r="AB31"/>
  <c r="Y31"/>
  <c r="K30"/>
  <c r="AK28"/>
  <c r="AH28"/>
  <c r="AE28"/>
  <c r="AB28"/>
  <c r="Y28"/>
  <c r="K27"/>
  <c r="AK25"/>
  <c r="AH25"/>
  <c r="AE25"/>
  <c r="AB25"/>
  <c r="Y25"/>
  <c r="K23"/>
  <c r="AK22"/>
  <c r="AH22"/>
  <c r="AE22"/>
  <c r="AB22"/>
  <c r="Y22"/>
  <c r="K20"/>
  <c r="AK19"/>
  <c r="AH19"/>
  <c r="AE19"/>
  <c r="AB19"/>
  <c r="Y19"/>
  <c r="AK16"/>
  <c r="AH16"/>
  <c r="AE16"/>
  <c r="AB16"/>
  <c r="Y16"/>
  <c r="AK13"/>
  <c r="AH13"/>
  <c r="AE13"/>
  <c r="AB13"/>
  <c r="Y13"/>
  <c r="AK10"/>
  <c r="AH10"/>
  <c r="AE10"/>
  <c r="AB10"/>
  <c r="Y10"/>
  <c r="H75"/>
  <c r="K69"/>
  <c r="H63"/>
  <c r="K57"/>
  <c r="K54"/>
  <c r="H47"/>
  <c r="K42"/>
  <c r="K35"/>
  <c r="H33"/>
  <c r="H29"/>
  <c r="H27"/>
  <c r="K18"/>
  <c r="H15"/>
  <c r="AK42" i="5"/>
  <c r="AH42"/>
  <c r="AE42"/>
  <c r="AB42"/>
  <c r="Y42"/>
  <c r="V42"/>
  <c r="S42"/>
  <c r="P42"/>
  <c r="M42"/>
  <c r="J42"/>
  <c r="AK38"/>
  <c r="AH38"/>
  <c r="AE38"/>
  <c r="AB38"/>
  <c r="Y38"/>
  <c r="V38"/>
  <c r="S38"/>
  <c r="P38"/>
  <c r="M38"/>
  <c r="J38"/>
  <c r="AK34"/>
  <c r="AH34"/>
  <c r="AE34"/>
  <c r="AB34"/>
  <c r="Y34"/>
  <c r="V34"/>
  <c r="S34"/>
  <c r="P34"/>
  <c r="M34"/>
  <c r="J34"/>
  <c r="AK30"/>
  <c r="AH30"/>
  <c r="AE30"/>
  <c r="AB30"/>
  <c r="Y30"/>
  <c r="V30"/>
  <c r="S30"/>
  <c r="P30"/>
  <c r="M30"/>
  <c r="J30"/>
  <c r="AK29"/>
  <c r="AH29"/>
  <c r="AE29"/>
  <c r="AB29"/>
  <c r="Y29"/>
  <c r="V29"/>
  <c r="S29"/>
  <c r="P29"/>
  <c r="M29"/>
  <c r="J29"/>
  <c r="AK28"/>
  <c r="AH28"/>
  <c r="AE28"/>
  <c r="AB28"/>
  <c r="Y28"/>
  <c r="V28"/>
  <c r="S28"/>
  <c r="P28"/>
  <c r="M28"/>
  <c r="J28"/>
  <c r="AK27"/>
  <c r="AH27"/>
  <c r="AE27"/>
  <c r="AB27"/>
  <c r="Y27"/>
  <c r="V27"/>
  <c r="S27"/>
  <c r="P27"/>
  <c r="M27"/>
  <c r="J27"/>
  <c r="AK22"/>
  <c r="AH22"/>
  <c r="AE22"/>
  <c r="AB22"/>
  <c r="Y22"/>
  <c r="J22"/>
  <c r="AK17"/>
  <c r="AH17"/>
  <c r="AE17"/>
  <c r="AB17"/>
  <c r="Y17"/>
  <c r="M4"/>
  <c r="J17"/>
  <c r="AK9"/>
  <c r="AH9"/>
  <c r="AE9"/>
  <c r="AB9"/>
  <c r="Y9"/>
  <c r="Y4" s="1"/>
  <c r="F45"/>
  <c r="I45" s="1"/>
  <c r="F44"/>
  <c r="I44" s="1"/>
  <c r="K44" s="1"/>
  <c r="F43"/>
  <c r="F41"/>
  <c r="I41" s="1"/>
  <c r="F40"/>
  <c r="I40" s="1"/>
  <c r="L40" s="1"/>
  <c r="F39"/>
  <c r="I39" s="1"/>
  <c r="K39" s="1"/>
  <c r="F37"/>
  <c r="I37" s="1"/>
  <c r="F36"/>
  <c r="I36" s="1"/>
  <c r="L36" s="1"/>
  <c r="F35"/>
  <c r="F33"/>
  <c r="F32"/>
  <c r="I32" s="1"/>
  <c r="F31"/>
  <c r="I31" s="1"/>
  <c r="L31" s="1"/>
  <c r="F25"/>
  <c r="I25" s="1"/>
  <c r="K25" s="1"/>
  <c r="F24"/>
  <c r="I24" s="1"/>
  <c r="F23"/>
  <c r="I23" s="1"/>
  <c r="F21"/>
  <c r="I21" s="1"/>
  <c r="F20"/>
  <c r="H20" s="1"/>
  <c r="F19"/>
  <c r="H19" s="1"/>
  <c r="F18"/>
  <c r="I18" s="1"/>
  <c r="L18" s="1"/>
  <c r="F12"/>
  <c r="I12" s="1"/>
  <c r="F11"/>
  <c r="I11" s="1"/>
  <c r="F10"/>
  <c r="I10" s="1"/>
  <c r="AK6" i="4"/>
  <c r="AK5"/>
  <c r="AH6"/>
  <c r="AH5"/>
  <c r="AE6"/>
  <c r="AE5"/>
  <c r="AB6"/>
  <c r="AB5"/>
  <c r="Y6"/>
  <c r="Y5"/>
  <c r="V6"/>
  <c r="V5"/>
  <c r="S6"/>
  <c r="S5"/>
  <c r="P6"/>
  <c r="P5"/>
  <c r="M6"/>
  <c r="M5"/>
  <c r="J6"/>
  <c r="J5"/>
  <c r="H44"/>
  <c r="F43"/>
  <c r="H43" s="1"/>
  <c r="H14"/>
  <c r="G6"/>
  <c r="G5"/>
  <c r="C46"/>
  <c r="C43"/>
  <c r="C28"/>
  <c r="C22"/>
  <c r="C16"/>
  <c r="C13"/>
  <c r="C7"/>
  <c r="D5"/>
  <c r="D6"/>
  <c r="C6"/>
  <c r="C5"/>
  <c r="AK6" i="2"/>
  <c r="AK5"/>
  <c r="AH6"/>
  <c r="AH5"/>
  <c r="AE6"/>
  <c r="AE5"/>
  <c r="AB6"/>
  <c r="AB5"/>
  <c r="Y6"/>
  <c r="Y5"/>
  <c r="V6"/>
  <c r="V5"/>
  <c r="S6"/>
  <c r="S5"/>
  <c r="P6"/>
  <c r="P5"/>
  <c r="M6"/>
  <c r="M5"/>
  <c r="J6"/>
  <c r="J5"/>
  <c r="H74"/>
  <c r="H72"/>
  <c r="H71"/>
  <c r="H69"/>
  <c r="H68"/>
  <c r="H67"/>
  <c r="H62"/>
  <c r="H57"/>
  <c r="H56"/>
  <c r="H54"/>
  <c r="H53"/>
  <c r="H50"/>
  <c r="H48"/>
  <c r="H42"/>
  <c r="H41"/>
  <c r="H36"/>
  <c r="H35"/>
  <c r="H32"/>
  <c r="H26"/>
  <c r="H24"/>
  <c r="H23"/>
  <c r="H21"/>
  <c r="H20"/>
  <c r="H18"/>
  <c r="H16"/>
  <c r="H14"/>
  <c r="H12"/>
  <c r="H11"/>
  <c r="G6"/>
  <c r="G5"/>
  <c r="D6"/>
  <c r="D5"/>
  <c r="C6"/>
  <c r="C5"/>
  <c r="AK8" i="5"/>
  <c r="AK7"/>
  <c r="AK6"/>
  <c r="AK5"/>
  <c r="AH8"/>
  <c r="AH7"/>
  <c r="AH6"/>
  <c r="AH5"/>
  <c r="AE8"/>
  <c r="AE7"/>
  <c r="AE6"/>
  <c r="AE5"/>
  <c r="AB8"/>
  <c r="AB7"/>
  <c r="AB6"/>
  <c r="AB5"/>
  <c r="Y8"/>
  <c r="Y7"/>
  <c r="Y6"/>
  <c r="Y5"/>
  <c r="V8"/>
  <c r="V7"/>
  <c r="V6"/>
  <c r="V5"/>
  <c r="S8"/>
  <c r="S7"/>
  <c r="S6"/>
  <c r="S5"/>
  <c r="P8"/>
  <c r="P7"/>
  <c r="P6"/>
  <c r="P5"/>
  <c r="M8"/>
  <c r="M7"/>
  <c r="M6"/>
  <c r="M5"/>
  <c r="J8"/>
  <c r="J7"/>
  <c r="J6"/>
  <c r="J5"/>
  <c r="J4"/>
  <c r="G42"/>
  <c r="G26" s="1"/>
  <c r="G29"/>
  <c r="G28"/>
  <c r="G27"/>
  <c r="G8"/>
  <c r="F8"/>
  <c r="G7"/>
  <c r="G6"/>
  <c r="G5"/>
  <c r="D42"/>
  <c r="C42"/>
  <c r="D38"/>
  <c r="C38"/>
  <c r="D34"/>
  <c r="C34"/>
  <c r="C30"/>
  <c r="D27"/>
  <c r="D28"/>
  <c r="D29"/>
  <c r="C27"/>
  <c r="C28"/>
  <c r="C29"/>
  <c r="C17"/>
  <c r="C22"/>
  <c r="C9"/>
  <c r="D8"/>
  <c r="C8"/>
  <c r="D5"/>
  <c r="D6"/>
  <c r="D7"/>
  <c r="C5"/>
  <c r="C6"/>
  <c r="C7"/>
  <c r="I23" i="4" l="1"/>
  <c r="K23" s="1"/>
  <c r="F13"/>
  <c r="AH26" i="5"/>
  <c r="D26"/>
  <c r="S4"/>
  <c r="AE4"/>
  <c r="H17" i="4"/>
  <c r="F28"/>
  <c r="H28" s="1"/>
  <c r="F46"/>
  <c r="H46" s="1"/>
  <c r="F34" i="5"/>
  <c r="V4"/>
  <c r="I20"/>
  <c r="L20" s="1"/>
  <c r="F16" i="4"/>
  <c r="H16" s="1"/>
  <c r="I15"/>
  <c r="K15" s="1"/>
  <c r="F5"/>
  <c r="H5" s="1"/>
  <c r="AK4" i="5"/>
  <c r="P4"/>
  <c r="AB4"/>
  <c r="V26"/>
  <c r="AK4" i="2"/>
  <c r="I29" i="4"/>
  <c r="K29" s="1"/>
  <c r="H47"/>
  <c r="J26" i="5"/>
  <c r="K23"/>
  <c r="L23"/>
  <c r="I22"/>
  <c r="K22" s="1"/>
  <c r="K45" i="4"/>
  <c r="L45"/>
  <c r="O45" s="1"/>
  <c r="K21" i="5"/>
  <c r="I8"/>
  <c r="K8" s="1"/>
  <c r="L24"/>
  <c r="K24"/>
  <c r="L25"/>
  <c r="O25" s="1"/>
  <c r="R25" s="1"/>
  <c r="I9" i="4"/>
  <c r="G4" i="5"/>
  <c r="F28"/>
  <c r="H30" i="4"/>
  <c r="H45"/>
  <c r="H48"/>
  <c r="K36" i="5"/>
  <c r="I43" i="4"/>
  <c r="K43" s="1"/>
  <c r="I7"/>
  <c r="K7" s="1"/>
  <c r="L8"/>
  <c r="I18"/>
  <c r="K18" s="1"/>
  <c r="AB26" i="5"/>
  <c r="F38"/>
  <c r="I19"/>
  <c r="M26"/>
  <c r="L14" i="4"/>
  <c r="I24"/>
  <c r="K24" s="1"/>
  <c r="M4" i="2"/>
  <c r="Y4"/>
  <c r="L61"/>
  <c r="O62"/>
  <c r="O25"/>
  <c r="R26"/>
  <c r="R25" s="1"/>
  <c r="O47"/>
  <c r="L46"/>
  <c r="R71"/>
  <c r="R70" s="1"/>
  <c r="O70"/>
  <c r="O11"/>
  <c r="L10"/>
  <c r="O28"/>
  <c r="R29"/>
  <c r="R28" s="1"/>
  <c r="O73"/>
  <c r="R74"/>
  <c r="R73" s="1"/>
  <c r="O49"/>
  <c r="R50"/>
  <c r="R49" s="1"/>
  <c r="O68"/>
  <c r="L67"/>
  <c r="O56"/>
  <c r="L55"/>
  <c r="L31"/>
  <c r="O32"/>
  <c r="R23"/>
  <c r="R22" s="1"/>
  <c r="O22"/>
  <c r="R14"/>
  <c r="R13" s="1"/>
  <c r="O13"/>
  <c r="O20"/>
  <c r="L19"/>
  <c r="L52"/>
  <c r="O53"/>
  <c r="L16"/>
  <c r="O17"/>
  <c r="O35"/>
  <c r="L34"/>
  <c r="R41"/>
  <c r="R40" s="1"/>
  <c r="O40"/>
  <c r="K12"/>
  <c r="K36"/>
  <c r="K72"/>
  <c r="K11"/>
  <c r="K53"/>
  <c r="K71"/>
  <c r="K21"/>
  <c r="K50"/>
  <c r="K68"/>
  <c r="K48"/>
  <c r="K62"/>
  <c r="K14"/>
  <c r="K26"/>
  <c r="K25"/>
  <c r="K41"/>
  <c r="K56"/>
  <c r="K55"/>
  <c r="K74"/>
  <c r="K73"/>
  <c r="AE4"/>
  <c r="K61"/>
  <c r="G4"/>
  <c r="K28"/>
  <c r="H19"/>
  <c r="P4"/>
  <c r="S4"/>
  <c r="K19"/>
  <c r="K47"/>
  <c r="K49"/>
  <c r="K13"/>
  <c r="H17"/>
  <c r="H40"/>
  <c r="H55"/>
  <c r="I5"/>
  <c r="K5" s="1"/>
  <c r="K24"/>
  <c r="K31"/>
  <c r="K67"/>
  <c r="K12" i="5"/>
  <c r="I7"/>
  <c r="K7" s="1"/>
  <c r="L11"/>
  <c r="O11" s="1"/>
  <c r="K10"/>
  <c r="I5"/>
  <c r="K5" s="1"/>
  <c r="O8" i="4"/>
  <c r="I16"/>
  <c r="K16" s="1"/>
  <c r="L17"/>
  <c r="L48"/>
  <c r="L44"/>
  <c r="L43" s="1"/>
  <c r="M4"/>
  <c r="L18"/>
  <c r="L30"/>
  <c r="I46"/>
  <c r="K46" s="1"/>
  <c r="L47"/>
  <c r="F22"/>
  <c r="H22" s="1"/>
  <c r="H18"/>
  <c r="H13"/>
  <c r="F7"/>
  <c r="H7" s="1"/>
  <c r="F6"/>
  <c r="H6" s="1"/>
  <c r="H8"/>
  <c r="D4"/>
  <c r="C4"/>
  <c r="G4"/>
  <c r="P4"/>
  <c r="AH4"/>
  <c r="J4"/>
  <c r="S4"/>
  <c r="AE4"/>
  <c r="V4"/>
  <c r="AB4"/>
  <c r="S26" i="5"/>
  <c r="AK26"/>
  <c r="Y26"/>
  <c r="J4" i="2"/>
  <c r="V4"/>
  <c r="AH4"/>
  <c r="K10"/>
  <c r="K22"/>
  <c r="K34"/>
  <c r="K46"/>
  <c r="K70"/>
  <c r="I6"/>
  <c r="K6" s="1"/>
  <c r="AB4"/>
  <c r="K40"/>
  <c r="K52"/>
  <c r="D4"/>
  <c r="H52"/>
  <c r="H51"/>
  <c r="H28"/>
  <c r="C4"/>
  <c r="H73"/>
  <c r="H70"/>
  <c r="F5"/>
  <c r="H5" s="1"/>
  <c r="H61"/>
  <c r="H49"/>
  <c r="H46"/>
  <c r="H34"/>
  <c r="H31"/>
  <c r="H30"/>
  <c r="H25"/>
  <c r="H22"/>
  <c r="F6"/>
  <c r="H6" s="1"/>
  <c r="H13"/>
  <c r="H10"/>
  <c r="L45" i="5"/>
  <c r="O45" s="1"/>
  <c r="Q45" s="1"/>
  <c r="F42"/>
  <c r="H42" s="1"/>
  <c r="L44"/>
  <c r="N44" s="1"/>
  <c r="I43"/>
  <c r="C26"/>
  <c r="F27"/>
  <c r="H27" s="1"/>
  <c r="L37"/>
  <c r="I35"/>
  <c r="O36"/>
  <c r="Q36" s="1"/>
  <c r="F30"/>
  <c r="I33"/>
  <c r="D4"/>
  <c r="O18"/>
  <c r="N31"/>
  <c r="O31"/>
  <c r="N40"/>
  <c r="O40"/>
  <c r="O20"/>
  <c r="AH4"/>
  <c r="K11"/>
  <c r="K18"/>
  <c r="P26"/>
  <c r="K31"/>
  <c r="N36"/>
  <c r="K40"/>
  <c r="AE26"/>
  <c r="I9"/>
  <c r="L10"/>
  <c r="L12"/>
  <c r="L19"/>
  <c r="L21"/>
  <c r="O24"/>
  <c r="I28"/>
  <c r="K28" s="1"/>
  <c r="L32"/>
  <c r="I38"/>
  <c r="L39"/>
  <c r="L41"/>
  <c r="K32"/>
  <c r="F29"/>
  <c r="H29" s="1"/>
  <c r="F22"/>
  <c r="H22" s="1"/>
  <c r="F17"/>
  <c r="H17" s="1"/>
  <c r="H18"/>
  <c r="F5"/>
  <c r="H5" s="1"/>
  <c r="F7"/>
  <c r="H7" s="1"/>
  <c r="F9"/>
  <c r="F6"/>
  <c r="H6" s="1"/>
  <c r="C4"/>
  <c r="AK4" i="4"/>
  <c r="Y4"/>
  <c r="H44" i="5"/>
  <c r="H40"/>
  <c r="H39"/>
  <c r="H38"/>
  <c r="H37"/>
  <c r="H36"/>
  <c r="H35"/>
  <c r="H34"/>
  <c r="H32"/>
  <c r="H31"/>
  <c r="H28"/>
  <c r="H25"/>
  <c r="H24"/>
  <c r="H23"/>
  <c r="H21"/>
  <c r="H12"/>
  <c r="H11"/>
  <c r="H10"/>
  <c r="H8"/>
  <c r="E5"/>
  <c r="E6"/>
  <c r="E7"/>
  <c r="E8"/>
  <c r="E9"/>
  <c r="E10"/>
  <c r="E11"/>
  <c r="E12"/>
  <c r="E17"/>
  <c r="E18"/>
  <c r="E19"/>
  <c r="E20"/>
  <c r="E21"/>
  <c r="E22"/>
  <c r="E23"/>
  <c r="E24"/>
  <c r="E25"/>
  <c r="E27"/>
  <c r="E28"/>
  <c r="E29"/>
  <c r="E30"/>
  <c r="E31"/>
  <c r="E32"/>
  <c r="E34"/>
  <c r="E35"/>
  <c r="E36"/>
  <c r="E37"/>
  <c r="E38"/>
  <c r="E39"/>
  <c r="E40"/>
  <c r="E42"/>
  <c r="E44"/>
  <c r="L6" l="1"/>
  <c r="N6" s="1"/>
  <c r="L7"/>
  <c r="N7" s="1"/>
  <c r="Q25"/>
  <c r="L29" i="4"/>
  <c r="L23"/>
  <c r="L15"/>
  <c r="L13" s="1"/>
  <c r="I13"/>
  <c r="K13" s="1"/>
  <c r="I17" i="5"/>
  <c r="K17" s="1"/>
  <c r="K20"/>
  <c r="E26"/>
  <c r="R36"/>
  <c r="T36" s="1"/>
  <c r="I5" i="4"/>
  <c r="K5" s="1"/>
  <c r="I28"/>
  <c r="K28" s="1"/>
  <c r="O15"/>
  <c r="R15" s="1"/>
  <c r="O23" i="5"/>
  <c r="L22"/>
  <c r="O14" i="4"/>
  <c r="Q14" s="1"/>
  <c r="I6" i="5"/>
  <c r="K6" s="1"/>
  <c r="K9" i="4"/>
  <c r="L9"/>
  <c r="K19" i="5"/>
  <c r="O37"/>
  <c r="Q37" s="1"/>
  <c r="I22" i="4"/>
  <c r="K22" s="1"/>
  <c r="I6"/>
  <c r="K6" s="1"/>
  <c r="L24"/>
  <c r="O16" i="2"/>
  <c r="R17"/>
  <c r="R16" s="1"/>
  <c r="O34"/>
  <c r="R35"/>
  <c r="R34" s="1"/>
  <c r="O67"/>
  <c r="R68"/>
  <c r="R67" s="1"/>
  <c r="O10"/>
  <c r="R11"/>
  <c r="R10" s="1"/>
  <c r="O61"/>
  <c r="R62"/>
  <c r="R61" s="1"/>
  <c r="O19"/>
  <c r="Q19" s="1"/>
  <c r="R20"/>
  <c r="R19" s="1"/>
  <c r="O55"/>
  <c r="R56"/>
  <c r="R55" s="1"/>
  <c r="O46"/>
  <c r="R47"/>
  <c r="R46" s="1"/>
  <c r="O52"/>
  <c r="Q52" s="1"/>
  <c r="R53"/>
  <c r="R52" s="1"/>
  <c r="R32"/>
  <c r="R31" s="1"/>
  <c r="O31"/>
  <c r="Q31" s="1"/>
  <c r="K75"/>
  <c r="K63"/>
  <c r="K17"/>
  <c r="K16"/>
  <c r="K51"/>
  <c r="K29"/>
  <c r="K15"/>
  <c r="O30" i="4"/>
  <c r="L16"/>
  <c r="O17"/>
  <c r="O47"/>
  <c r="L46"/>
  <c r="L28"/>
  <c r="O29"/>
  <c r="L5"/>
  <c r="N5" s="1"/>
  <c r="R14"/>
  <c r="O48"/>
  <c r="O18"/>
  <c r="Q8"/>
  <c r="R8"/>
  <c r="O23"/>
  <c r="O44"/>
  <c r="Q45"/>
  <c r="R45"/>
  <c r="F4"/>
  <c r="H4" s="1"/>
  <c r="Q24" i="2"/>
  <c r="Q53"/>
  <c r="Q50"/>
  <c r="Q25"/>
  <c r="Q26"/>
  <c r="Q33"/>
  <c r="L5"/>
  <c r="N5" s="1"/>
  <c r="Q41"/>
  <c r="L6"/>
  <c r="Q14"/>
  <c r="W71"/>
  <c r="Q12"/>
  <c r="Q48"/>
  <c r="Q21"/>
  <c r="Q72"/>
  <c r="Q36"/>
  <c r="F4"/>
  <c r="H4" s="1"/>
  <c r="F26" i="5"/>
  <c r="H26" s="1"/>
  <c r="O44"/>
  <c r="Q44" s="1"/>
  <c r="L43"/>
  <c r="I42"/>
  <c r="K42" s="1"/>
  <c r="L35"/>
  <c r="K35"/>
  <c r="I34"/>
  <c r="K34" s="1"/>
  <c r="I27"/>
  <c r="K27" s="1"/>
  <c r="H30"/>
  <c r="L33"/>
  <c r="L30" s="1"/>
  <c r="I29"/>
  <c r="K29" s="1"/>
  <c r="I30"/>
  <c r="K30" s="1"/>
  <c r="E4"/>
  <c r="T25"/>
  <c r="U25"/>
  <c r="Q11"/>
  <c r="R11"/>
  <c r="K9"/>
  <c r="K38"/>
  <c r="Q24"/>
  <c r="R24"/>
  <c r="Q20"/>
  <c r="R20"/>
  <c r="N32"/>
  <c r="O32"/>
  <c r="L28"/>
  <c r="N28" s="1"/>
  <c r="O10"/>
  <c r="L9"/>
  <c r="L5"/>
  <c r="N5" s="1"/>
  <c r="Q31"/>
  <c r="R31"/>
  <c r="O12"/>
  <c r="O7" s="1"/>
  <c r="Q7" s="1"/>
  <c r="N39"/>
  <c r="O39"/>
  <c r="L38"/>
  <c r="N38" s="1"/>
  <c r="O19"/>
  <c r="O6" s="1"/>
  <c r="Q6" s="1"/>
  <c r="Q18"/>
  <c r="R18"/>
  <c r="O41"/>
  <c r="L8"/>
  <c r="N8" s="1"/>
  <c r="O21"/>
  <c r="Q40"/>
  <c r="R40"/>
  <c r="L17"/>
  <c r="F4"/>
  <c r="H4" s="1"/>
  <c r="H9"/>
  <c r="E43" i="4"/>
  <c r="E44"/>
  <c r="E45"/>
  <c r="E46"/>
  <c r="E47"/>
  <c r="E48"/>
  <c r="E10" i="2"/>
  <c r="E11"/>
  <c r="E12"/>
  <c r="E13"/>
  <c r="E14"/>
  <c r="E15"/>
  <c r="E16"/>
  <c r="E17"/>
  <c r="E18"/>
  <c r="E19"/>
  <c r="E20"/>
  <c r="E21"/>
  <c r="E22"/>
  <c r="E23"/>
  <c r="E24"/>
  <c r="E25"/>
  <c r="E26"/>
  <c r="E27"/>
  <c r="E28"/>
  <c r="E29"/>
  <c r="E30"/>
  <c r="E31"/>
  <c r="E32"/>
  <c r="E33"/>
  <c r="E34"/>
  <c r="E35"/>
  <c r="E36"/>
  <c r="E40"/>
  <c r="E41"/>
  <c r="E42"/>
  <c r="E46"/>
  <c r="E47"/>
  <c r="E48"/>
  <c r="E49"/>
  <c r="E50"/>
  <c r="E51"/>
  <c r="E52"/>
  <c r="E53"/>
  <c r="E54"/>
  <c r="E55"/>
  <c r="E56"/>
  <c r="E57"/>
  <c r="E61"/>
  <c r="E62"/>
  <c r="E63"/>
  <c r="E67"/>
  <c r="E68"/>
  <c r="E69"/>
  <c r="E70"/>
  <c r="E71"/>
  <c r="E72"/>
  <c r="E73"/>
  <c r="E74"/>
  <c r="E75"/>
  <c r="I4" i="5" l="1"/>
  <c r="K4" s="1"/>
  <c r="L22" i="4"/>
  <c r="Q15"/>
  <c r="U36" i="5"/>
  <c r="U35" s="1"/>
  <c r="R44"/>
  <c r="O13" i="4"/>
  <c r="Q13" s="1"/>
  <c r="O17" i="5"/>
  <c r="Q17" s="1"/>
  <c r="L29"/>
  <c r="N29" s="1"/>
  <c r="I4" i="4"/>
  <c r="K4" s="1"/>
  <c r="R23" i="5"/>
  <c r="Q23"/>
  <c r="O24" i="4"/>
  <c r="R24" s="1"/>
  <c r="L6"/>
  <c r="N6" s="1"/>
  <c r="L7"/>
  <c r="L4" s="1"/>
  <c r="N4" s="1"/>
  <c r="O9"/>
  <c r="O22" i="5"/>
  <c r="Q22" s="1"/>
  <c r="T71" i="2"/>
  <c r="Q71"/>
  <c r="Q70"/>
  <c r="I4"/>
  <c r="K4" s="1"/>
  <c r="T68"/>
  <c r="Q68"/>
  <c r="T56"/>
  <c r="Q56"/>
  <c r="T32"/>
  <c r="Q32"/>
  <c r="T27"/>
  <c r="Q27"/>
  <c r="Q20"/>
  <c r="Q18" i="4"/>
  <c r="R18"/>
  <c r="Q47"/>
  <c r="R47"/>
  <c r="O46"/>
  <c r="Q46" s="1"/>
  <c r="Q23"/>
  <c r="R23"/>
  <c r="Q30"/>
  <c r="R30"/>
  <c r="O5"/>
  <c r="Q5" s="1"/>
  <c r="R13"/>
  <c r="T13" s="1"/>
  <c r="T14"/>
  <c r="Q17"/>
  <c r="R17"/>
  <c r="O16"/>
  <c r="Q16" s="1"/>
  <c r="O43"/>
  <c r="Q43" s="1"/>
  <c r="Q44"/>
  <c r="R44"/>
  <c r="T8"/>
  <c r="Q48"/>
  <c r="R48"/>
  <c r="Q29"/>
  <c r="R29"/>
  <c r="O28"/>
  <c r="Q28" s="1"/>
  <c r="T45"/>
  <c r="U45"/>
  <c r="U43" s="1"/>
  <c r="T15"/>
  <c r="U15"/>
  <c r="U14" s="1"/>
  <c r="T33" i="2"/>
  <c r="T50"/>
  <c r="T53"/>
  <c r="Q46"/>
  <c r="Q47"/>
  <c r="T36"/>
  <c r="T21"/>
  <c r="Z71"/>
  <c r="T41"/>
  <c r="O5"/>
  <c r="Q5" s="1"/>
  <c r="Q11"/>
  <c r="Q30"/>
  <c r="W51"/>
  <c r="Q73"/>
  <c r="Q74"/>
  <c r="L4"/>
  <c r="N4" s="1"/>
  <c r="W75"/>
  <c r="O6"/>
  <c r="Q6" s="1"/>
  <c r="T40"/>
  <c r="Q42"/>
  <c r="T26"/>
  <c r="W27"/>
  <c r="T12"/>
  <c r="W15"/>
  <c r="Q22"/>
  <c r="Q23"/>
  <c r="T24"/>
  <c r="Q18"/>
  <c r="T48"/>
  <c r="W19"/>
  <c r="W20"/>
  <c r="W56"/>
  <c r="W63"/>
  <c r="Q69"/>
  <c r="Q67"/>
  <c r="Q61"/>
  <c r="Q62"/>
  <c r="T31"/>
  <c r="W31"/>
  <c r="W32"/>
  <c r="T14"/>
  <c r="W68"/>
  <c r="T72"/>
  <c r="Q35"/>
  <c r="Q34"/>
  <c r="Q54"/>
  <c r="Q57"/>
  <c r="Q55"/>
  <c r="Q40"/>
  <c r="O43" i="5"/>
  <c r="L42"/>
  <c r="N42" s="1"/>
  <c r="N35"/>
  <c r="L27"/>
  <c r="N27" s="1"/>
  <c r="O35"/>
  <c r="L34"/>
  <c r="N34" s="1"/>
  <c r="O33"/>
  <c r="I26"/>
  <c r="K26" s="1"/>
  <c r="T18"/>
  <c r="U18"/>
  <c r="T40"/>
  <c r="U40"/>
  <c r="U39" s="1"/>
  <c r="U24"/>
  <c r="T24"/>
  <c r="N30"/>
  <c r="R39"/>
  <c r="O38"/>
  <c r="Q38" s="1"/>
  <c r="Q39"/>
  <c r="T11"/>
  <c r="U11"/>
  <c r="W36"/>
  <c r="X36"/>
  <c r="R21"/>
  <c r="O8"/>
  <c r="Q8" s="1"/>
  <c r="Q21"/>
  <c r="T31"/>
  <c r="U44"/>
  <c r="T44"/>
  <c r="R10"/>
  <c r="O9"/>
  <c r="Q9" s="1"/>
  <c r="Q10"/>
  <c r="O5"/>
  <c r="Q5" s="1"/>
  <c r="T20"/>
  <c r="U20"/>
  <c r="Q41"/>
  <c r="L4"/>
  <c r="N4" s="1"/>
  <c r="W25"/>
  <c r="X25"/>
  <c r="R19"/>
  <c r="Q19"/>
  <c r="R12"/>
  <c r="R7" s="1"/>
  <c r="T7" s="1"/>
  <c r="Q12"/>
  <c r="R32"/>
  <c r="O28"/>
  <c r="Q28" s="1"/>
  <c r="Q32"/>
  <c r="E30" i="4"/>
  <c r="E29"/>
  <c r="E28"/>
  <c r="E24"/>
  <c r="E23"/>
  <c r="E22"/>
  <c r="E18"/>
  <c r="E17"/>
  <c r="E16"/>
  <c r="E15"/>
  <c r="E14"/>
  <c r="E13"/>
  <c r="E9"/>
  <c r="E8"/>
  <c r="E7"/>
  <c r="E6"/>
  <c r="E5"/>
  <c r="E4"/>
  <c r="E6" i="2"/>
  <c r="E5"/>
  <c r="E4"/>
  <c r="R17" i="5" l="1"/>
  <c r="T17" s="1"/>
  <c r="R6"/>
  <c r="T6" s="1"/>
  <c r="O22" i="4"/>
  <c r="Q22" s="1"/>
  <c r="Q24"/>
  <c r="U23" i="5"/>
  <c r="T23"/>
  <c r="R22"/>
  <c r="T22" s="1"/>
  <c r="O7" i="4"/>
  <c r="Q7" s="1"/>
  <c r="Q9"/>
  <c r="R9"/>
  <c r="O6"/>
  <c r="Q6" s="1"/>
  <c r="R5"/>
  <c r="T5" s="1"/>
  <c r="Q51" i="2"/>
  <c r="Q49"/>
  <c r="T70"/>
  <c r="T25"/>
  <c r="T17"/>
  <c r="Q17"/>
  <c r="Q15"/>
  <c r="Q13"/>
  <c r="T19"/>
  <c r="T20"/>
  <c r="T75"/>
  <c r="Q75"/>
  <c r="T63"/>
  <c r="Q63"/>
  <c r="Q28"/>
  <c r="T29"/>
  <c r="Q29"/>
  <c r="W45" i="4"/>
  <c r="X45"/>
  <c r="T48"/>
  <c r="U48"/>
  <c r="U47" s="1"/>
  <c r="U13"/>
  <c r="W13" s="1"/>
  <c r="X14"/>
  <c r="W14"/>
  <c r="U18"/>
  <c r="U17" s="1"/>
  <c r="T18"/>
  <c r="W15"/>
  <c r="X15"/>
  <c r="T44"/>
  <c r="R43"/>
  <c r="T43" s="1"/>
  <c r="T24"/>
  <c r="U24"/>
  <c r="U23" s="1"/>
  <c r="R46"/>
  <c r="T46" s="1"/>
  <c r="T47"/>
  <c r="U30"/>
  <c r="U29" s="1"/>
  <c r="T30"/>
  <c r="T29"/>
  <c r="R28"/>
  <c r="T28" s="1"/>
  <c r="T17"/>
  <c r="R16"/>
  <c r="T16" s="1"/>
  <c r="R22"/>
  <c r="T22" s="1"/>
  <c r="T23"/>
  <c r="T54" i="2"/>
  <c r="Z63"/>
  <c r="Z20"/>
  <c r="T73"/>
  <c r="T74"/>
  <c r="W24"/>
  <c r="W26"/>
  <c r="W25"/>
  <c r="Q10"/>
  <c r="AC71"/>
  <c r="T57"/>
  <c r="T55"/>
  <c r="W72"/>
  <c r="W70"/>
  <c r="Z32"/>
  <c r="T69"/>
  <c r="T67"/>
  <c r="W17"/>
  <c r="T47"/>
  <c r="T46"/>
  <c r="W33"/>
  <c r="T18"/>
  <c r="U6"/>
  <c r="W6" s="1"/>
  <c r="T30"/>
  <c r="Z27"/>
  <c r="Z75"/>
  <c r="W50"/>
  <c r="W49"/>
  <c r="W14"/>
  <c r="W13"/>
  <c r="W29"/>
  <c r="W28"/>
  <c r="T35"/>
  <c r="T34"/>
  <c r="W48"/>
  <c r="Z15"/>
  <c r="Z51"/>
  <c r="W41"/>
  <c r="W40"/>
  <c r="W36"/>
  <c r="T62"/>
  <c r="T23"/>
  <c r="T22"/>
  <c r="W12"/>
  <c r="Z68"/>
  <c r="Z56"/>
  <c r="T42"/>
  <c r="T11"/>
  <c r="W21"/>
  <c r="T52"/>
  <c r="W53"/>
  <c r="Q43" i="5"/>
  <c r="O42"/>
  <c r="Q42" s="1"/>
  <c r="L26"/>
  <c r="N26" s="1"/>
  <c r="O34"/>
  <c r="Q34" s="1"/>
  <c r="R35"/>
  <c r="Q35"/>
  <c r="O27"/>
  <c r="Q27" s="1"/>
  <c r="Q33"/>
  <c r="O30"/>
  <c r="Q30" s="1"/>
  <c r="O29"/>
  <c r="Q29" s="1"/>
  <c r="T32"/>
  <c r="U32"/>
  <c r="U31" s="1"/>
  <c r="X31" s="1"/>
  <c r="R28"/>
  <c r="T28" s="1"/>
  <c r="X18"/>
  <c r="W18"/>
  <c r="AA36"/>
  <c r="Z36"/>
  <c r="X40"/>
  <c r="W40"/>
  <c r="W44"/>
  <c r="X44"/>
  <c r="AA25"/>
  <c r="Z25"/>
  <c r="X20"/>
  <c r="W20"/>
  <c r="T39"/>
  <c r="R38"/>
  <c r="T38" s="1"/>
  <c r="T12"/>
  <c r="U12"/>
  <c r="U10" s="1"/>
  <c r="U9" s="1"/>
  <c r="T10"/>
  <c r="R9"/>
  <c r="T9" s="1"/>
  <c r="R5"/>
  <c r="T5" s="1"/>
  <c r="X11"/>
  <c r="W11"/>
  <c r="T19"/>
  <c r="U19"/>
  <c r="U6" s="1"/>
  <c r="W6" s="1"/>
  <c r="T21"/>
  <c r="U21"/>
  <c r="R8"/>
  <c r="T8" s="1"/>
  <c r="W24"/>
  <c r="X24"/>
  <c r="O4"/>
  <c r="Q4" s="1"/>
  <c r="W31" l="1"/>
  <c r="O4" i="4"/>
  <c r="Q4" s="1"/>
  <c r="U9"/>
  <c r="R7"/>
  <c r="T7" s="1"/>
  <c r="T9"/>
  <c r="X23" i="5"/>
  <c r="W23"/>
  <c r="R6" i="4"/>
  <c r="T6" s="1"/>
  <c r="U22" i="5"/>
  <c r="W22" s="1"/>
  <c r="T15" i="2"/>
  <c r="T13"/>
  <c r="T51"/>
  <c r="T49"/>
  <c r="T16"/>
  <c r="O4"/>
  <c r="Q4" s="1"/>
  <c r="T61"/>
  <c r="R5"/>
  <c r="T5" s="1"/>
  <c r="T28"/>
  <c r="R6"/>
  <c r="T6" s="1"/>
  <c r="W30" i="4"/>
  <c r="X30"/>
  <c r="W18"/>
  <c r="X18"/>
  <c r="W24"/>
  <c r="X24"/>
  <c r="Z45"/>
  <c r="AA45"/>
  <c r="R4"/>
  <c r="T4" s="1"/>
  <c r="U28"/>
  <c r="W28" s="1"/>
  <c r="W29"/>
  <c r="X29"/>
  <c r="W47"/>
  <c r="X47"/>
  <c r="U46"/>
  <c r="W46" s="1"/>
  <c r="U16"/>
  <c r="W16" s="1"/>
  <c r="W17"/>
  <c r="X17"/>
  <c r="Z15"/>
  <c r="AA15"/>
  <c r="W48"/>
  <c r="X48"/>
  <c r="W23"/>
  <c r="X23"/>
  <c r="U22"/>
  <c r="W22" s="1"/>
  <c r="W44"/>
  <c r="X44"/>
  <c r="W43"/>
  <c r="Z14"/>
  <c r="AA14"/>
  <c r="AG14" s="1"/>
  <c r="X13"/>
  <c r="Z13" s="1"/>
  <c r="U6"/>
  <c r="W6" s="1"/>
  <c r="Z13" i="2"/>
  <c r="Z14"/>
  <c r="W69"/>
  <c r="W67"/>
  <c r="Z21"/>
  <c r="Z12"/>
  <c r="Z36"/>
  <c r="Z25"/>
  <c r="Z26"/>
  <c r="AC15"/>
  <c r="Z29"/>
  <c r="AC75"/>
  <c r="Z33"/>
  <c r="Z72"/>
  <c r="Z70"/>
  <c r="W74"/>
  <c r="W73"/>
  <c r="Z53"/>
  <c r="Z52"/>
  <c r="W42"/>
  <c r="W62"/>
  <c r="W61"/>
  <c r="Z17"/>
  <c r="Z16"/>
  <c r="Z19"/>
  <c r="AC68"/>
  <c r="AC51"/>
  <c r="AF71"/>
  <c r="W54"/>
  <c r="U5"/>
  <c r="W5" s="1"/>
  <c r="W11"/>
  <c r="Z49"/>
  <c r="Z50"/>
  <c r="W18"/>
  <c r="AC31"/>
  <c r="AC32"/>
  <c r="Z24"/>
  <c r="AC63"/>
  <c r="T10"/>
  <c r="Z41"/>
  <c r="Z40"/>
  <c r="W34"/>
  <c r="W35"/>
  <c r="AC56"/>
  <c r="W22"/>
  <c r="W23"/>
  <c r="W30"/>
  <c r="W46"/>
  <c r="W47"/>
  <c r="W57"/>
  <c r="X6"/>
  <c r="Z6" s="1"/>
  <c r="W55"/>
  <c r="AC19"/>
  <c r="AC20"/>
  <c r="W52"/>
  <c r="W16"/>
  <c r="Z31"/>
  <c r="Z48"/>
  <c r="AC27"/>
  <c r="R42" i="5"/>
  <c r="T42" s="1"/>
  <c r="T35"/>
  <c r="R27"/>
  <c r="T27" s="1"/>
  <c r="R34"/>
  <c r="T34" s="1"/>
  <c r="U29"/>
  <c r="W29" s="1"/>
  <c r="R30"/>
  <c r="T30" s="1"/>
  <c r="O26"/>
  <c r="Q26" s="1"/>
  <c r="R29"/>
  <c r="T29" s="1"/>
  <c r="U38"/>
  <c r="W38" s="1"/>
  <c r="W39"/>
  <c r="X39"/>
  <c r="AC25"/>
  <c r="AD25"/>
  <c r="W21"/>
  <c r="X21"/>
  <c r="U8"/>
  <c r="W8" s="1"/>
  <c r="W10"/>
  <c r="X10"/>
  <c r="U5"/>
  <c r="W5" s="1"/>
  <c r="AC36"/>
  <c r="AD36"/>
  <c r="W19"/>
  <c r="X19"/>
  <c r="X6" s="1"/>
  <c r="Z6" s="1"/>
  <c r="Z20"/>
  <c r="AA20"/>
  <c r="Z44"/>
  <c r="AA44"/>
  <c r="Z31"/>
  <c r="AA31"/>
  <c r="Z40"/>
  <c r="AA40"/>
  <c r="Z18"/>
  <c r="AA18"/>
  <c r="X17"/>
  <c r="Z17" s="1"/>
  <c r="Z24"/>
  <c r="AA24"/>
  <c r="Z11"/>
  <c r="AA11"/>
  <c r="W12"/>
  <c r="X12"/>
  <c r="X22"/>
  <c r="Z22" s="1"/>
  <c r="U17"/>
  <c r="W17" s="1"/>
  <c r="U28"/>
  <c r="W28" s="1"/>
  <c r="W32"/>
  <c r="X32"/>
  <c r="R4"/>
  <c r="T4" s="1"/>
  <c r="U7"/>
  <c r="W7" s="1"/>
  <c r="U8" i="4" l="1"/>
  <c r="W9"/>
  <c r="X9"/>
  <c r="X6" s="1"/>
  <c r="Z6" s="1"/>
  <c r="AA23" i="5"/>
  <c r="Z23"/>
  <c r="R4" i="2"/>
  <c r="T4" s="1"/>
  <c r="AA13" i="4"/>
  <c r="AC13" s="1"/>
  <c r="AC14"/>
  <c r="X46"/>
  <c r="Z46" s="1"/>
  <c r="Z47"/>
  <c r="AA47"/>
  <c r="AG47" s="1"/>
  <c r="Z30"/>
  <c r="AA30"/>
  <c r="AC45"/>
  <c r="AD45"/>
  <c r="X43"/>
  <c r="Z43" s="1"/>
  <c r="Z44"/>
  <c r="AA44"/>
  <c r="AG44" s="1"/>
  <c r="AA17"/>
  <c r="AG17" s="1"/>
  <c r="X16"/>
  <c r="Z16" s="1"/>
  <c r="Z17"/>
  <c r="Z18"/>
  <c r="AA18"/>
  <c r="Z48"/>
  <c r="AA48"/>
  <c r="X22"/>
  <c r="Z22" s="1"/>
  <c r="Z23"/>
  <c r="AA23"/>
  <c r="AG23" s="1"/>
  <c r="AD15"/>
  <c r="AC15"/>
  <c r="X28"/>
  <c r="Z28" s="1"/>
  <c r="Z29"/>
  <c r="AA29"/>
  <c r="AG29" s="1"/>
  <c r="AA24"/>
  <c r="Z24"/>
  <c r="Z73" i="2"/>
  <c r="Z74"/>
  <c r="AF75"/>
  <c r="Z46"/>
  <c r="Z47"/>
  <c r="AF56"/>
  <c r="AF51"/>
  <c r="AC26"/>
  <c r="AC25"/>
  <c r="AC21"/>
  <c r="AC41"/>
  <c r="AF32"/>
  <c r="Z11"/>
  <c r="X5"/>
  <c r="Z5" s="1"/>
  <c r="AC17"/>
  <c r="AC53"/>
  <c r="AC33"/>
  <c r="Z57"/>
  <c r="Z55"/>
  <c r="Z22"/>
  <c r="Z23"/>
  <c r="AC24"/>
  <c r="AI71"/>
  <c r="AC72"/>
  <c r="AC70"/>
  <c r="AC12"/>
  <c r="AC13"/>
  <c r="AC14"/>
  <c r="AF15"/>
  <c r="AC48"/>
  <c r="AC49"/>
  <c r="AC50"/>
  <c r="Z42"/>
  <c r="AC29"/>
  <c r="AF27"/>
  <c r="Z30"/>
  <c r="AC28"/>
  <c r="Z34"/>
  <c r="Z35"/>
  <c r="AF63"/>
  <c r="Z54"/>
  <c r="AC36"/>
  <c r="Z69"/>
  <c r="Z67"/>
  <c r="Z28"/>
  <c r="AF20"/>
  <c r="AF19"/>
  <c r="Z18"/>
  <c r="W10"/>
  <c r="U4"/>
  <c r="W4" s="1"/>
  <c r="AF68"/>
  <c r="Z61"/>
  <c r="Z62"/>
  <c r="U42" i="5"/>
  <c r="W42" s="1"/>
  <c r="X35"/>
  <c r="U27"/>
  <c r="W27" s="1"/>
  <c r="W35"/>
  <c r="U34"/>
  <c r="W34" s="1"/>
  <c r="R26"/>
  <c r="T26" s="1"/>
  <c r="U30"/>
  <c r="Z12"/>
  <c r="AA12"/>
  <c r="AA7" s="1"/>
  <c r="AC7" s="1"/>
  <c r="AC20"/>
  <c r="AD20"/>
  <c r="AC18"/>
  <c r="AD18"/>
  <c r="AC11"/>
  <c r="AD11"/>
  <c r="AC40"/>
  <c r="AD40"/>
  <c r="AC44"/>
  <c r="AD44"/>
  <c r="AF36"/>
  <c r="AG36"/>
  <c r="X38"/>
  <c r="Z38" s="1"/>
  <c r="Z39"/>
  <c r="AA39"/>
  <c r="X8"/>
  <c r="Z8" s="1"/>
  <c r="Z21"/>
  <c r="AA21"/>
  <c r="X28"/>
  <c r="Z28" s="1"/>
  <c r="Z32"/>
  <c r="AA32"/>
  <c r="AC24"/>
  <c r="AD24"/>
  <c r="AC31"/>
  <c r="AD31"/>
  <c r="Z19"/>
  <c r="AA19"/>
  <c r="AA6" s="1"/>
  <c r="AC6" s="1"/>
  <c r="AF25"/>
  <c r="AG25"/>
  <c r="X7"/>
  <c r="Z7" s="1"/>
  <c r="X9"/>
  <c r="Z10"/>
  <c r="AA10"/>
  <c r="X5"/>
  <c r="Z5" s="1"/>
  <c r="W9"/>
  <c r="U4"/>
  <c r="W4" s="1"/>
  <c r="AA22"/>
  <c r="AC22" s="1"/>
  <c r="U7" i="4" l="1"/>
  <c r="X8"/>
  <c r="U5"/>
  <c r="W5" s="1"/>
  <c r="W8"/>
  <c r="AA9"/>
  <c r="AA6" s="1"/>
  <c r="AC6" s="1"/>
  <c r="Z9"/>
  <c r="AD23" i="5"/>
  <c r="AC23"/>
  <c r="AA22" i="4"/>
  <c r="AC22" s="1"/>
  <c r="AC23"/>
  <c r="AF15"/>
  <c r="AG15"/>
  <c r="AC18"/>
  <c r="AD18"/>
  <c r="AF45"/>
  <c r="AG45"/>
  <c r="AF14"/>
  <c r="AD13"/>
  <c r="AF13" s="1"/>
  <c r="AC29"/>
  <c r="AA28"/>
  <c r="AC28" s="1"/>
  <c r="AC48"/>
  <c r="AD48"/>
  <c r="AA43"/>
  <c r="AC43" s="1"/>
  <c r="AC44"/>
  <c r="AA46"/>
  <c r="AC46" s="1"/>
  <c r="AC47"/>
  <c r="AC24"/>
  <c r="AD24"/>
  <c r="AC17"/>
  <c r="AA16"/>
  <c r="AC16" s="1"/>
  <c r="AC30"/>
  <c r="AD30"/>
  <c r="AF8"/>
  <c r="AC18" i="2"/>
  <c r="AF36"/>
  <c r="AC34"/>
  <c r="AC35"/>
  <c r="AC42"/>
  <c r="AF72"/>
  <c r="AF70"/>
  <c r="Z10"/>
  <c r="X4"/>
  <c r="Z4" s="1"/>
  <c r="AC61"/>
  <c r="AC62"/>
  <c r="AL15"/>
  <c r="AI15"/>
  <c r="AF53"/>
  <c r="AF21"/>
  <c r="AC69"/>
  <c r="AC67"/>
  <c r="AI31"/>
  <c r="AF33"/>
  <c r="AC11"/>
  <c r="AA5"/>
  <c r="AC5" s="1"/>
  <c r="AI56"/>
  <c r="AC73"/>
  <c r="AC74"/>
  <c r="AC40"/>
  <c r="AF29"/>
  <c r="AF48"/>
  <c r="AF12"/>
  <c r="AF24"/>
  <c r="AL63"/>
  <c r="AI63"/>
  <c r="AF40"/>
  <c r="AF41"/>
  <c r="AL51"/>
  <c r="AI51"/>
  <c r="AL75"/>
  <c r="AI75"/>
  <c r="AA6"/>
  <c r="AC6" s="1"/>
  <c r="AC16"/>
  <c r="AC54"/>
  <c r="AL27"/>
  <c r="AI27"/>
  <c r="AF50"/>
  <c r="AF49"/>
  <c r="AF13"/>
  <c r="AF14"/>
  <c r="AL71"/>
  <c r="AC57"/>
  <c r="AC55"/>
  <c r="AI68"/>
  <c r="AF17"/>
  <c r="AF16"/>
  <c r="AC46"/>
  <c r="AC47"/>
  <c r="AF31"/>
  <c r="AI20"/>
  <c r="AD6"/>
  <c r="AF6" s="1"/>
  <c r="AC30"/>
  <c r="AC23"/>
  <c r="AC22"/>
  <c r="AI32"/>
  <c r="AF25"/>
  <c r="AF26"/>
  <c r="AC52"/>
  <c r="X42" i="5"/>
  <c r="Z42" s="1"/>
  <c r="AA35"/>
  <c r="Z35"/>
  <c r="X34"/>
  <c r="Z34" s="1"/>
  <c r="X27"/>
  <c r="Z27" s="1"/>
  <c r="X29"/>
  <c r="Z29" s="1"/>
  <c r="X30"/>
  <c r="U26"/>
  <c r="W26" s="1"/>
  <c r="W30"/>
  <c r="AI36"/>
  <c r="AJ36"/>
  <c r="AL36" s="1"/>
  <c r="AD32"/>
  <c r="AA28"/>
  <c r="AC28" s="1"/>
  <c r="AC32"/>
  <c r="AF40"/>
  <c r="AG40"/>
  <c r="AD12"/>
  <c r="AD7" s="1"/>
  <c r="AF7" s="1"/>
  <c r="AC12"/>
  <c r="Z9"/>
  <c r="X4"/>
  <c r="Z4" s="1"/>
  <c r="AF31"/>
  <c r="AG31"/>
  <c r="AD39"/>
  <c r="AA38"/>
  <c r="AC38" s="1"/>
  <c r="AC39"/>
  <c r="AA29"/>
  <c r="AC29" s="1"/>
  <c r="AD10"/>
  <c r="AA9"/>
  <c r="AC10"/>
  <c r="AA5"/>
  <c r="AC5" s="1"/>
  <c r="AD19"/>
  <c r="AC19"/>
  <c r="AA17"/>
  <c r="AC17" s="1"/>
  <c r="AF11"/>
  <c r="AG11"/>
  <c r="AF20"/>
  <c r="AG20"/>
  <c r="AI25"/>
  <c r="AJ25"/>
  <c r="AL25" s="1"/>
  <c r="AG24"/>
  <c r="AF24"/>
  <c r="AD21"/>
  <c r="AA8"/>
  <c r="AC8" s="1"/>
  <c r="AC21"/>
  <c r="AG44"/>
  <c r="AF44"/>
  <c r="AF18"/>
  <c r="AG18"/>
  <c r="AA8" i="4" l="1"/>
  <c r="X7"/>
  <c r="Z8"/>
  <c r="X5"/>
  <c r="Z5" s="1"/>
  <c r="AG23" i="5"/>
  <c r="AF23"/>
  <c r="W7" i="4"/>
  <c r="U4"/>
  <c r="W4" s="1"/>
  <c r="AD22" i="5"/>
  <c r="AF22" s="1"/>
  <c r="AC9" i="4"/>
  <c r="AD9"/>
  <c r="AD6" s="1"/>
  <c r="AF6" s="1"/>
  <c r="AD5"/>
  <c r="AF5" s="1"/>
  <c r="AJ14"/>
  <c r="AG13"/>
  <c r="AI13" s="1"/>
  <c r="AI14"/>
  <c r="AI15"/>
  <c r="AJ15"/>
  <c r="AL15" s="1"/>
  <c r="AF17"/>
  <c r="AD16"/>
  <c r="AF16" s="1"/>
  <c r="AF44"/>
  <c r="AD43"/>
  <c r="AF43" s="1"/>
  <c r="AF18"/>
  <c r="AG18"/>
  <c r="AF48"/>
  <c r="AG48"/>
  <c r="AF24"/>
  <c r="AG24"/>
  <c r="AG30"/>
  <c r="AF30"/>
  <c r="AF29"/>
  <c r="AD28"/>
  <c r="AF28" s="1"/>
  <c r="AI45"/>
  <c r="AJ45"/>
  <c r="AL45" s="1"/>
  <c r="AF23"/>
  <c r="AD22"/>
  <c r="AF22" s="1"/>
  <c r="AF47"/>
  <c r="AD46"/>
  <c r="AF46" s="1"/>
  <c r="AL68" i="2"/>
  <c r="AF54"/>
  <c r="AI12"/>
  <c r="AF11"/>
  <c r="AD5"/>
  <c r="AF5" s="1"/>
  <c r="AL32"/>
  <c r="AL20"/>
  <c r="AA4"/>
  <c r="AC4" s="1"/>
  <c r="AC10"/>
  <c r="AI21"/>
  <c r="AL21"/>
  <c r="AF61"/>
  <c r="AF62"/>
  <c r="AI17"/>
  <c r="AF42"/>
  <c r="AL24"/>
  <c r="AI24"/>
  <c r="AI29"/>
  <c r="AF69"/>
  <c r="AF67"/>
  <c r="AF18"/>
  <c r="AF52"/>
  <c r="AI19"/>
  <c r="AI26"/>
  <c r="AI25"/>
  <c r="AI50"/>
  <c r="AI49"/>
  <c r="AF30"/>
  <c r="AF57"/>
  <c r="AF55"/>
  <c r="AL56"/>
  <c r="AI72"/>
  <c r="AI70"/>
  <c r="AF47"/>
  <c r="AF46"/>
  <c r="AL36"/>
  <c r="AI36"/>
  <c r="AF23"/>
  <c r="AF22"/>
  <c r="AL48"/>
  <c r="AI48"/>
  <c r="AI33"/>
  <c r="AL33"/>
  <c r="AI52"/>
  <c r="AI53"/>
  <c r="AI14"/>
  <c r="AI13"/>
  <c r="AI40"/>
  <c r="AI41"/>
  <c r="AF74"/>
  <c r="AF73"/>
  <c r="AF35"/>
  <c r="AF34"/>
  <c r="AF28"/>
  <c r="AA42" i="5"/>
  <c r="AC42" s="1"/>
  <c r="AA27"/>
  <c r="AC27" s="1"/>
  <c r="AA34"/>
  <c r="AC34" s="1"/>
  <c r="AD35"/>
  <c r="AC35"/>
  <c r="AA30"/>
  <c r="X26"/>
  <c r="Z26" s="1"/>
  <c r="Z30"/>
  <c r="AF19"/>
  <c r="AG19"/>
  <c r="AG6" s="1"/>
  <c r="AI6" s="1"/>
  <c r="AF21"/>
  <c r="AG21"/>
  <c r="AD8"/>
  <c r="AF8" s="1"/>
  <c r="AJ11"/>
  <c r="AL11" s="1"/>
  <c r="AI11"/>
  <c r="AJ31"/>
  <c r="AI31"/>
  <c r="AF12"/>
  <c r="AG12"/>
  <c r="AG7" s="1"/>
  <c r="AI7" s="1"/>
  <c r="AD6"/>
  <c r="AF6" s="1"/>
  <c r="AF10"/>
  <c r="AD9"/>
  <c r="AG10"/>
  <c r="AD5"/>
  <c r="AF5" s="1"/>
  <c r="AJ20"/>
  <c r="AL20" s="1"/>
  <c r="AI20"/>
  <c r="AC9"/>
  <c r="AA4"/>
  <c r="AC4" s="1"/>
  <c r="AJ18"/>
  <c r="AI18"/>
  <c r="AI44"/>
  <c r="AJ44"/>
  <c r="AL44" s="1"/>
  <c r="AF39"/>
  <c r="AD38"/>
  <c r="AF38" s="1"/>
  <c r="AG39"/>
  <c r="AF32"/>
  <c r="AD28"/>
  <c r="AF28" s="1"/>
  <c r="AG32"/>
  <c r="AI24"/>
  <c r="AJ24"/>
  <c r="AL24" s="1"/>
  <c r="AJ40"/>
  <c r="AL40" s="1"/>
  <c r="AI40"/>
  <c r="AD17"/>
  <c r="AF17" s="1"/>
  <c r="AG22"/>
  <c r="AI22" s="1"/>
  <c r="AG17" l="1"/>
  <c r="AI17" s="1"/>
  <c r="Z7" i="4"/>
  <c r="X4"/>
  <c r="Z4" s="1"/>
  <c r="AJ23" i="5"/>
  <c r="AL23" s="1"/>
  <c r="AI23"/>
  <c r="AG8" i="4"/>
  <c r="AG5" s="1"/>
  <c r="AI5" s="1"/>
  <c r="AC8"/>
  <c r="AA7"/>
  <c r="AA5"/>
  <c r="AC5" s="1"/>
  <c r="AG9"/>
  <c r="AD7"/>
  <c r="AF7" s="1"/>
  <c r="AF9"/>
  <c r="AI24"/>
  <c r="AJ24"/>
  <c r="AL24" s="1"/>
  <c r="AI18"/>
  <c r="AJ18"/>
  <c r="AL18" s="1"/>
  <c r="AI17"/>
  <c r="AJ17"/>
  <c r="AG16"/>
  <c r="AI16" s="1"/>
  <c r="AI29"/>
  <c r="AJ29"/>
  <c r="AG28"/>
  <c r="AI28" s="1"/>
  <c r="AL14"/>
  <c r="AJ13"/>
  <c r="AL13" s="1"/>
  <c r="AI30"/>
  <c r="AJ30"/>
  <c r="AL30" s="1"/>
  <c r="AI47"/>
  <c r="AJ47"/>
  <c r="AG46"/>
  <c r="AI46" s="1"/>
  <c r="AI48"/>
  <c r="AJ48"/>
  <c r="AL48" s="1"/>
  <c r="AI44"/>
  <c r="AJ44"/>
  <c r="AG43"/>
  <c r="AI43" s="1"/>
  <c r="AI23"/>
  <c r="AJ23"/>
  <c r="AG22"/>
  <c r="AI22" s="1"/>
  <c r="AI47" i="2"/>
  <c r="AI46"/>
  <c r="AI42"/>
  <c r="AL42"/>
  <c r="AI11"/>
  <c r="AG5"/>
  <c r="AI5" s="1"/>
  <c r="AL53"/>
  <c r="AL50"/>
  <c r="AL49"/>
  <c r="AI62"/>
  <c r="AI61"/>
  <c r="AI54"/>
  <c r="AL54"/>
  <c r="AL31"/>
  <c r="AI69"/>
  <c r="AI67"/>
  <c r="AL41"/>
  <c r="AI74"/>
  <c r="AI73"/>
  <c r="AL72"/>
  <c r="AL70"/>
  <c r="AI18"/>
  <c r="AL18"/>
  <c r="AL12"/>
  <c r="AL26"/>
  <c r="AL25"/>
  <c r="AI30"/>
  <c r="AL30"/>
  <c r="AL29"/>
  <c r="AL19"/>
  <c r="AD4"/>
  <c r="AF4" s="1"/>
  <c r="AF10"/>
  <c r="AI23"/>
  <c r="AI22"/>
  <c r="AL17"/>
  <c r="AL16"/>
  <c r="AI28"/>
  <c r="AG6"/>
  <c r="AI6" s="1"/>
  <c r="AI35"/>
  <c r="AI34"/>
  <c r="AL14"/>
  <c r="AL13"/>
  <c r="AI57"/>
  <c r="AI55"/>
  <c r="AI16"/>
  <c r="AD42" i="5"/>
  <c r="AF42" s="1"/>
  <c r="AF35"/>
  <c r="AG35"/>
  <c r="AD34"/>
  <c r="AF34" s="1"/>
  <c r="AD27"/>
  <c r="AF27" s="1"/>
  <c r="AD30"/>
  <c r="AF30" s="1"/>
  <c r="AD29"/>
  <c r="AF29" s="1"/>
  <c r="AC30"/>
  <c r="AA26"/>
  <c r="AC26" s="1"/>
  <c r="AL31"/>
  <c r="AI39"/>
  <c r="AJ39"/>
  <c r="AG38"/>
  <c r="AI38" s="1"/>
  <c r="AF9"/>
  <c r="AD4"/>
  <c r="AF4" s="1"/>
  <c r="AI19"/>
  <c r="AJ19"/>
  <c r="AL19" s="1"/>
  <c r="AI12"/>
  <c r="AJ12"/>
  <c r="AL12" s="1"/>
  <c r="AI21"/>
  <c r="AJ21"/>
  <c r="AG8"/>
  <c r="AI8" s="1"/>
  <c r="AI32"/>
  <c r="AJ32"/>
  <c r="AG28"/>
  <c r="AI28" s="1"/>
  <c r="AI10"/>
  <c r="AJ10"/>
  <c r="AG9"/>
  <c r="AI9" s="1"/>
  <c r="AG5"/>
  <c r="AI5" s="1"/>
  <c r="AL18"/>
  <c r="AJ6" l="1"/>
  <c r="AL6" s="1"/>
  <c r="AI9" i="4"/>
  <c r="AJ9"/>
  <c r="AL9" s="1"/>
  <c r="AG6"/>
  <c r="AI6" s="1"/>
  <c r="AI8"/>
  <c r="AG7"/>
  <c r="AI7" s="1"/>
  <c r="AJ8"/>
  <c r="AJ5" s="1"/>
  <c r="AL5" s="1"/>
  <c r="AD4"/>
  <c r="AF4" s="1"/>
  <c r="AJ7" i="5"/>
  <c r="AL7" s="1"/>
  <c r="AJ22"/>
  <c r="AL22" s="1"/>
  <c r="AC7" i="4"/>
  <c r="AA4"/>
  <c r="AC4" s="1"/>
  <c r="AL47"/>
  <c r="AJ46"/>
  <c r="AL46" s="1"/>
  <c r="AL23"/>
  <c r="AJ22"/>
  <c r="AL22" s="1"/>
  <c r="AJ28"/>
  <c r="AL28" s="1"/>
  <c r="AL29"/>
  <c r="AJ6"/>
  <c r="AL6" s="1"/>
  <c r="AL44"/>
  <c r="AJ43"/>
  <c r="AL43" s="1"/>
  <c r="AJ16"/>
  <c r="AL16" s="1"/>
  <c r="AL17"/>
  <c r="AI10" i="2"/>
  <c r="AG4"/>
  <c r="AI4" s="1"/>
  <c r="AJ6"/>
  <c r="AL6" s="1"/>
  <c r="AL69"/>
  <c r="AL67"/>
  <c r="AL62"/>
  <c r="AL61"/>
  <c r="AL57"/>
  <c r="AL55"/>
  <c r="AJ5"/>
  <c r="AL5" s="1"/>
  <c r="AL11"/>
  <c r="AL74"/>
  <c r="AL73"/>
  <c r="AL46"/>
  <c r="AL47"/>
  <c r="AL34"/>
  <c r="AL35"/>
  <c r="AL28"/>
  <c r="AL40"/>
  <c r="AL52"/>
  <c r="AL22"/>
  <c r="AL23"/>
  <c r="AG42" i="5"/>
  <c r="AI42" s="1"/>
  <c r="AJ35"/>
  <c r="AI35"/>
  <c r="AG34"/>
  <c r="AI34" s="1"/>
  <c r="AG27"/>
  <c r="AI27" s="1"/>
  <c r="AD26"/>
  <c r="AF26" s="1"/>
  <c r="AG30"/>
  <c r="AI30" s="1"/>
  <c r="AG29"/>
  <c r="AI29" s="1"/>
  <c r="AJ8"/>
  <c r="AL8" s="1"/>
  <c r="AL21"/>
  <c r="AL10"/>
  <c r="AJ9"/>
  <c r="AJ5"/>
  <c r="AL5" s="1"/>
  <c r="AL39"/>
  <c r="AJ38"/>
  <c r="AL38" s="1"/>
  <c r="AG4"/>
  <c r="AI4" s="1"/>
  <c r="AL32"/>
  <c r="AJ28"/>
  <c r="AL28" s="1"/>
  <c r="AJ30"/>
  <c r="AJ17"/>
  <c r="AL17" s="1"/>
  <c r="AG4" i="4" l="1"/>
  <c r="AI4" s="1"/>
  <c r="AJ7"/>
  <c r="AL7" s="1"/>
  <c r="AL8"/>
  <c r="AJ4" i="2"/>
  <c r="AL4" s="1"/>
  <c r="AL10"/>
  <c r="AJ42" i="5"/>
  <c r="AL42" s="1"/>
  <c r="AJ27"/>
  <c r="AL27" s="1"/>
  <c r="AL35"/>
  <c r="AJ34"/>
  <c r="AL34" s="1"/>
  <c r="AJ29"/>
  <c r="AL29" s="1"/>
  <c r="AG26"/>
  <c r="AI26" s="1"/>
  <c r="AL9"/>
  <c r="AJ4"/>
  <c r="AL4" s="1"/>
  <c r="AL30"/>
  <c r="AJ4" i="4" l="1"/>
  <c r="AL4" s="1"/>
  <c r="AJ26" i="5"/>
  <c r="AL26" s="1"/>
</calcChain>
</file>

<file path=xl/sharedStrings.xml><?xml version="1.0" encoding="utf-8"?>
<sst xmlns="http://schemas.openxmlformats.org/spreadsheetml/2006/main" count="2010" uniqueCount="90">
  <si>
    <t>All Specialties</t>
  </si>
  <si>
    <t>Anaesthetics</t>
  </si>
  <si>
    <t>Cardiology</t>
  </si>
  <si>
    <t>Dermatology</t>
  </si>
  <si>
    <t>Diabetes/Endocrinology</t>
  </si>
  <si>
    <t>ENT</t>
  </si>
  <si>
    <t>Gastroenterology</t>
  </si>
  <si>
    <t>General Medicine</t>
  </si>
  <si>
    <t>General Surgery (inc Vascular)</t>
  </si>
  <si>
    <t>Gynaecology</t>
  </si>
  <si>
    <t>Neurology</t>
  </si>
  <si>
    <t>Neurosurgery</t>
  </si>
  <si>
    <t>Ophthalmology</t>
  </si>
  <si>
    <t>Oral &amp; Maxillofacial Surgery</t>
  </si>
  <si>
    <t>Oral Surgery</t>
  </si>
  <si>
    <t>Orthodontics</t>
  </si>
  <si>
    <t>Pain Management</t>
  </si>
  <si>
    <t>Plastic Surgery</t>
  </si>
  <si>
    <t>Respiratory Medicine</t>
  </si>
  <si>
    <t>Restorative Dentistry</t>
  </si>
  <si>
    <t>Rheumatology</t>
  </si>
  <si>
    <t>Trauma &amp; Orthopaedics</t>
  </si>
  <si>
    <t>Urology</t>
  </si>
  <si>
    <t>Other</t>
  </si>
  <si>
    <t>Urgent</t>
  </si>
  <si>
    <t>Routine</t>
  </si>
  <si>
    <t>New Outpatient (12 Week Standard) Activity Projections</t>
  </si>
  <si>
    <t>TTG Activity Projections</t>
  </si>
  <si>
    <t>Month Ends</t>
  </si>
  <si>
    <t>8 Key Diagnostic Tests (new patients only, excludes planned repeats)</t>
  </si>
  <si>
    <t>Definitions</t>
  </si>
  <si>
    <t>New Outpatient Activity Projections</t>
  </si>
  <si>
    <t>Indicator</t>
  </si>
  <si>
    <t>April 2021 Planned</t>
  </si>
  <si>
    <t>April 2021 Actual</t>
  </si>
  <si>
    <t>April 2021 Variance</t>
  </si>
  <si>
    <t>May 2021 Planned</t>
  </si>
  <si>
    <t>May 2021 Actual</t>
  </si>
  <si>
    <t>May 2021 Variance</t>
  </si>
  <si>
    <t>June 2021 Planned</t>
  </si>
  <si>
    <t>June 2021 Actual</t>
  </si>
  <si>
    <t>June 2021 Variance</t>
  </si>
  <si>
    <t>July 2021 Planned</t>
  </si>
  <si>
    <t>July 2021 Actual</t>
  </si>
  <si>
    <t>July 2021 Variance</t>
  </si>
  <si>
    <t>August 2021 Planned</t>
  </si>
  <si>
    <t>August 2021 Actual</t>
  </si>
  <si>
    <t>August 2021 Variance</t>
  </si>
  <si>
    <t>September 2021 Planned</t>
  </si>
  <si>
    <t>September 2021 Actual</t>
  </si>
  <si>
    <t>September 2021 Variance</t>
  </si>
  <si>
    <t>October 2021 Planned</t>
  </si>
  <si>
    <t>October 2021 Actual</t>
  </si>
  <si>
    <t>October 2021 Variance</t>
  </si>
  <si>
    <t>November 2021 Planned</t>
  </si>
  <si>
    <t>November 2021 Actual</t>
  </si>
  <si>
    <t>November 2021 Variance</t>
  </si>
  <si>
    <t>December 2021 Planned</t>
  </si>
  <si>
    <t>December 2021 Actual</t>
  </si>
  <si>
    <t>December 2021 Variance</t>
  </si>
  <si>
    <t>January 2021 Planned</t>
  </si>
  <si>
    <t>January 2021 Actual</t>
  </si>
  <si>
    <t>January 2021 Variance</t>
  </si>
  <si>
    <t>February 2021 Planned</t>
  </si>
  <si>
    <t>February 2021 Actual</t>
  </si>
  <si>
    <t>February 2021 Variance</t>
  </si>
  <si>
    <t>March 2021 Planned</t>
  </si>
  <si>
    <t>March 2021 Actual</t>
  </si>
  <si>
    <t>March 2021 Variance</t>
  </si>
  <si>
    <t>Specialty</t>
  </si>
  <si>
    <t>Urgency</t>
  </si>
  <si>
    <t>All Urgencies</t>
  </si>
  <si>
    <t>Colonoscopy</t>
  </si>
  <si>
    <t>Upper Endoscopy</t>
  </si>
  <si>
    <t>Lower Endoscopy (other than colonoscopy)</t>
  </si>
  <si>
    <t>Cystoscopy</t>
  </si>
  <si>
    <t>Magnetic Resonance Imaging</t>
  </si>
  <si>
    <t>Computer Tomography</t>
  </si>
  <si>
    <t>Non-obstetric ultrasound</t>
  </si>
  <si>
    <t>Barium Studies</t>
  </si>
  <si>
    <t>New Elective Diagnostic Test</t>
  </si>
  <si>
    <t>Urgent Suspicion Cancer</t>
  </si>
  <si>
    <t>Bowel Screening</t>
  </si>
  <si>
    <t>All Endoscopy</t>
  </si>
  <si>
    <t>All Radiology</t>
  </si>
  <si>
    <t xml:space="preserve">New Outpatient activity should only include activity that is measured against the 12 Week New Outpatient Standard. For example, the eight key diagnostic tests should be excluded. All definitions and methodology should the the same as the Public Health Scotland waiting times datamart. </t>
  </si>
  <si>
    <t xml:space="preserve">TTG activity should only include activity that is measured against the 12 Week Treatment Time Guarantee. All definitions and methodology should the the same as the Public Health Scotland waiting times datamart. </t>
  </si>
  <si>
    <t xml:space="preserve">Definitions as per Scottish Government weekly diagnostic Management Information. Only include activity which corresponds to a new diagnostic waiting list entry. Patients who are undergoing regular planned tests should be excluded. The following types of activity should also be excluded: planned repeat/follow up/return; emergency; tests as part of inpatient treatment. </t>
  </si>
  <si>
    <t>N/A</t>
  </si>
  <si>
    <t>NA</t>
  </si>
</sst>
</file>

<file path=xl/styles.xml><?xml version="1.0" encoding="utf-8"?>
<styleSheet xmlns="http://schemas.openxmlformats.org/spreadsheetml/2006/main">
  <numFmts count="1">
    <numFmt numFmtId="164" formatCode="[$-409]d\-mmm\-yy;@"/>
  </numFmts>
  <fonts count="9">
    <font>
      <sz val="11"/>
      <color theme="1"/>
      <name val="Calibri"/>
      <family val="2"/>
      <scheme val="minor"/>
    </font>
    <font>
      <sz val="12"/>
      <name val="Arial"/>
      <family val="2"/>
    </font>
    <font>
      <sz val="11"/>
      <color rgb="FF000000"/>
      <name val="Calibri"/>
      <family val="2"/>
      <scheme val="minor"/>
    </font>
    <font>
      <sz val="11"/>
      <color theme="1"/>
      <name val="Calibri"/>
      <family val="2"/>
      <scheme val="minor"/>
    </font>
    <font>
      <sz val="12"/>
      <color theme="1"/>
      <name val="Arial"/>
      <family val="2"/>
    </font>
    <font>
      <b/>
      <sz val="12"/>
      <name val="Arial"/>
      <family val="2"/>
    </font>
    <font>
      <b/>
      <sz val="14"/>
      <color theme="1"/>
      <name val="Calibri"/>
      <family val="2"/>
      <scheme val="minor"/>
    </font>
    <font>
      <b/>
      <sz val="10"/>
      <name val="Arial"/>
      <family val="2"/>
    </font>
    <font>
      <b/>
      <sz val="12"/>
      <color theme="1"/>
      <name val="Arial"/>
      <family val="2"/>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0" fontId="2" fillId="0" borderId="0"/>
    <xf numFmtId="0" fontId="3" fillId="0" borderId="0"/>
    <xf numFmtId="0" fontId="3" fillId="0" borderId="0"/>
  </cellStyleXfs>
  <cellXfs count="109">
    <xf numFmtId="0" fontId="0" fillId="0" borderId="0" xfId="0"/>
    <xf numFmtId="0" fontId="1" fillId="0" borderId="0" xfId="0" applyFont="1"/>
    <xf numFmtId="0" fontId="1" fillId="2" borderId="2" xfId="0" applyFont="1" applyFill="1" applyBorder="1" applyAlignment="1">
      <alignment vertical="center"/>
    </xf>
    <xf numFmtId="0" fontId="1" fillId="2" borderId="9" xfId="0" applyFont="1" applyFill="1" applyBorder="1" applyAlignment="1">
      <alignment horizontal="center" vertical="center"/>
    </xf>
    <xf numFmtId="164" fontId="7" fillId="2" borderId="13" xfId="0" applyNumberFormat="1" applyFont="1" applyFill="1" applyBorder="1" applyAlignment="1">
      <alignment horizontal="center" vertical="center" wrapText="1"/>
    </xf>
    <xf numFmtId="164" fontId="7" fillId="2" borderId="14" xfId="0" applyNumberFormat="1" applyFont="1" applyFill="1" applyBorder="1" applyAlignment="1">
      <alignment horizontal="center" vertical="center" wrapText="1"/>
    </xf>
    <xf numFmtId="164" fontId="7" fillId="2" borderId="15" xfId="0" applyNumberFormat="1" applyFont="1" applyFill="1" applyBorder="1" applyAlignment="1">
      <alignment horizontal="center" vertical="center" wrapText="1"/>
    </xf>
    <xf numFmtId="0" fontId="0" fillId="0" borderId="17" xfId="0" applyBorder="1"/>
    <xf numFmtId="0" fontId="1" fillId="2" borderId="3" xfId="0" applyFont="1" applyFill="1" applyBorder="1" applyAlignment="1">
      <alignment horizontal="left" vertical="center" wrapText="1"/>
    </xf>
    <xf numFmtId="0" fontId="4" fillId="0" borderId="0" xfId="0" applyFont="1"/>
    <xf numFmtId="0" fontId="4" fillId="0" borderId="0" xfId="0" applyFont="1" applyAlignment="1">
      <alignment wrapText="1"/>
    </xf>
    <xf numFmtId="0" fontId="8" fillId="0" borderId="0" xfId="0" applyFont="1"/>
    <xf numFmtId="0" fontId="4" fillId="0" borderId="0" xfId="0" applyFont="1" applyAlignment="1">
      <alignment vertical="center"/>
    </xf>
    <xf numFmtId="0" fontId="4" fillId="0" borderId="0" xfId="0" applyFont="1" applyAlignment="1">
      <alignment vertical="center" wrapText="1"/>
    </xf>
    <xf numFmtId="0" fontId="4" fillId="2" borderId="0" xfId="2" applyFont="1" applyFill="1" applyBorder="1"/>
    <xf numFmtId="0" fontId="0" fillId="0" borderId="0" xfId="0" applyBorder="1"/>
    <xf numFmtId="0" fontId="4" fillId="2" borderId="21" xfId="2" applyFont="1" applyFill="1" applyBorder="1"/>
    <xf numFmtId="0" fontId="4" fillId="2" borderId="29" xfId="2" applyFont="1" applyFill="1" applyBorder="1"/>
    <xf numFmtId="0" fontId="4" fillId="2" borderId="7" xfId="2" applyFont="1" applyFill="1" applyBorder="1"/>
    <xf numFmtId="0" fontId="4" fillId="2" borderId="11" xfId="2" applyFont="1" applyFill="1" applyBorder="1"/>
    <xf numFmtId="0" fontId="4" fillId="2" borderId="18" xfId="2" applyFont="1" applyFill="1" applyBorder="1"/>
    <xf numFmtId="0" fontId="4" fillId="0" borderId="7" xfId="2" applyFont="1" applyFill="1" applyBorder="1"/>
    <xf numFmtId="0" fontId="4" fillId="0" borderId="21" xfId="2" applyFont="1" applyFill="1" applyBorder="1"/>
    <xf numFmtId="0" fontId="4" fillId="0" borderId="27" xfId="2" applyFont="1" applyFill="1" applyBorder="1"/>
    <xf numFmtId="0" fontId="4" fillId="0" borderId="11" xfId="2" applyFont="1" applyFill="1" applyBorder="1"/>
    <xf numFmtId="0" fontId="4" fillId="0" borderId="0" xfId="2" applyFont="1" applyFill="1" applyBorder="1"/>
    <xf numFmtId="0" fontId="4" fillId="0" borderId="28" xfId="2" applyFont="1" applyFill="1" applyBorder="1"/>
    <xf numFmtId="0" fontId="4" fillId="0" borderId="18" xfId="2" applyFont="1" applyFill="1" applyBorder="1"/>
    <xf numFmtId="0" fontId="4" fillId="0" borderId="29" xfId="2" applyFont="1" applyFill="1" applyBorder="1"/>
    <xf numFmtId="0" fontId="4" fillId="0" borderId="30" xfId="2" applyFont="1" applyFill="1" applyBorder="1"/>
    <xf numFmtId="0" fontId="1" fillId="2" borderId="21" xfId="0" applyFont="1" applyFill="1" applyBorder="1" applyAlignment="1">
      <alignment horizontal="left" vertical="center" wrapText="1"/>
    </xf>
    <xf numFmtId="0" fontId="1" fillId="2" borderId="16" xfId="0" applyFont="1" applyFill="1" applyBorder="1" applyAlignment="1">
      <alignment vertical="center" wrapText="1"/>
    </xf>
    <xf numFmtId="0" fontId="1" fillId="2" borderId="26" xfId="0" applyFont="1" applyFill="1" applyBorder="1" applyAlignment="1">
      <alignment vertical="center" wrapText="1"/>
    </xf>
    <xf numFmtId="0" fontId="4" fillId="2" borderId="3" xfId="2" applyFont="1" applyFill="1" applyBorder="1" applyAlignment="1">
      <alignment vertical="center"/>
    </xf>
    <xf numFmtId="0" fontId="4" fillId="2" borderId="8" xfId="2" applyFont="1" applyFill="1" applyBorder="1" applyAlignment="1">
      <alignment vertical="center"/>
    </xf>
    <xf numFmtId="0" fontId="4" fillId="2" borderId="4" xfId="2" applyFont="1" applyFill="1" applyBorder="1" applyAlignment="1">
      <alignment vertical="center"/>
    </xf>
    <xf numFmtId="0" fontId="5" fillId="2" borderId="21" xfId="0" applyFont="1" applyFill="1" applyBorder="1" applyAlignment="1">
      <alignment vertical="center" wrapText="1"/>
    </xf>
    <xf numFmtId="1" fontId="1" fillId="0" borderId="0" xfId="0" applyNumberFormat="1" applyFont="1" applyBorder="1" applyAlignment="1">
      <alignment horizontal="center" vertical="center"/>
    </xf>
    <xf numFmtId="0" fontId="1" fillId="0" borderId="0" xfId="0" applyFont="1" applyBorder="1"/>
    <xf numFmtId="164" fontId="5" fillId="2" borderId="5" xfId="0" applyNumberFormat="1" applyFont="1" applyFill="1" applyBorder="1" applyAlignment="1">
      <alignment horizontal="center" vertical="center" wrapText="1"/>
    </xf>
    <xf numFmtId="164" fontId="5" fillId="2" borderId="23" xfId="0" applyNumberFormat="1" applyFont="1" applyFill="1" applyBorder="1" applyAlignment="1">
      <alignment horizontal="center" vertical="center" wrapText="1"/>
    </xf>
    <xf numFmtId="164" fontId="5" fillId="2" borderId="24" xfId="0" applyNumberFormat="1" applyFont="1" applyFill="1" applyBorder="1" applyAlignment="1">
      <alignment horizontal="center" vertical="center" wrapText="1"/>
    </xf>
    <xf numFmtId="164" fontId="5" fillId="2" borderId="25" xfId="0" applyNumberFormat="1" applyFont="1" applyFill="1" applyBorder="1" applyAlignment="1">
      <alignment horizontal="center" vertical="center" wrapText="1"/>
    </xf>
    <xf numFmtId="164" fontId="5" fillId="2" borderId="22" xfId="0" applyNumberFormat="1" applyFont="1" applyFill="1" applyBorder="1" applyAlignment="1">
      <alignment horizontal="center" vertical="center" wrapText="1"/>
    </xf>
    <xf numFmtId="0" fontId="1" fillId="2" borderId="0" xfId="0" applyFont="1" applyFill="1" applyBorder="1" applyAlignment="1">
      <alignment vertical="center"/>
    </xf>
    <xf numFmtId="1" fontId="1" fillId="0" borderId="21" xfId="0" applyNumberFormat="1" applyFont="1" applyBorder="1" applyAlignment="1">
      <alignment horizontal="center" vertical="center"/>
    </xf>
    <xf numFmtId="1" fontId="1" fillId="0" borderId="27" xfId="0" applyNumberFormat="1" applyFont="1" applyBorder="1" applyAlignment="1">
      <alignment horizontal="center" vertical="center"/>
    </xf>
    <xf numFmtId="1" fontId="1" fillId="0" borderId="28" xfId="0" applyNumberFormat="1" applyFont="1" applyBorder="1" applyAlignment="1">
      <alignment horizontal="center" vertical="center"/>
    </xf>
    <xf numFmtId="1" fontId="1" fillId="0" borderId="29" xfId="0" applyNumberFormat="1" applyFont="1" applyBorder="1" applyAlignment="1">
      <alignment horizontal="center" vertical="center"/>
    </xf>
    <xf numFmtId="1" fontId="1" fillId="0" borderId="30" xfId="0" applyNumberFormat="1" applyFont="1" applyBorder="1" applyAlignment="1">
      <alignment horizontal="center" vertical="center"/>
    </xf>
    <xf numFmtId="0" fontId="1" fillId="2" borderId="29" xfId="0" applyFont="1" applyFill="1" applyBorder="1" applyAlignment="1">
      <alignment vertical="center"/>
    </xf>
    <xf numFmtId="1" fontId="1" fillId="0" borderId="7" xfId="0" applyNumberFormat="1" applyFont="1" applyBorder="1" applyAlignment="1">
      <alignment horizontal="center" vertical="center"/>
    </xf>
    <xf numFmtId="1" fontId="1" fillId="0" borderId="11" xfId="0" applyNumberFormat="1" applyFont="1" applyBorder="1" applyAlignment="1">
      <alignment horizontal="center" vertical="center"/>
    </xf>
    <xf numFmtId="1" fontId="1" fillId="0" borderId="18" xfId="0" applyNumberFormat="1" applyFont="1" applyBorder="1" applyAlignment="1">
      <alignment horizontal="center" vertical="center"/>
    </xf>
    <xf numFmtId="0" fontId="5" fillId="2" borderId="3" xfId="0" applyFont="1" applyFill="1" applyBorder="1" applyAlignment="1">
      <alignment vertical="center" wrapText="1"/>
    </xf>
    <xf numFmtId="0" fontId="1" fillId="2" borderId="3" xfId="0" applyFont="1" applyFill="1" applyBorder="1" applyAlignment="1">
      <alignment vertical="center"/>
    </xf>
    <xf numFmtId="0" fontId="1" fillId="2" borderId="8" xfId="0" applyFont="1" applyFill="1" applyBorder="1" applyAlignment="1">
      <alignment vertical="center"/>
    </xf>
    <xf numFmtId="0" fontId="1" fillId="2" borderId="4" xfId="0" applyFont="1" applyFill="1" applyBorder="1" applyAlignment="1">
      <alignment vertical="center"/>
    </xf>
    <xf numFmtId="164" fontId="7" fillId="2" borderId="31" xfId="0" applyNumberFormat="1" applyFont="1" applyFill="1" applyBorder="1" applyAlignment="1">
      <alignment horizontal="center" vertical="center" wrapText="1"/>
    </xf>
    <xf numFmtId="164" fontId="7" fillId="2" borderId="32" xfId="0" applyNumberFormat="1" applyFont="1" applyFill="1" applyBorder="1" applyAlignment="1">
      <alignment horizontal="center" vertical="center" wrapText="1"/>
    </xf>
    <xf numFmtId="164" fontId="7" fillId="2" borderId="33" xfId="0" applyNumberFormat="1" applyFont="1" applyFill="1" applyBorder="1" applyAlignment="1">
      <alignment horizontal="center" vertical="center" wrapText="1"/>
    </xf>
    <xf numFmtId="164" fontId="7" fillId="2" borderId="34" xfId="0" applyNumberFormat="1" applyFont="1" applyFill="1" applyBorder="1" applyAlignment="1">
      <alignment horizontal="center" vertical="center" wrapText="1"/>
    </xf>
    <xf numFmtId="164" fontId="7" fillId="2" borderId="35" xfId="0" applyNumberFormat="1" applyFont="1" applyFill="1" applyBorder="1" applyAlignment="1">
      <alignment horizontal="center" vertical="center" wrapText="1"/>
    </xf>
    <xf numFmtId="1" fontId="0" fillId="0" borderId="0" xfId="0" applyNumberFormat="1"/>
    <xf numFmtId="1" fontId="1" fillId="0" borderId="7" xfId="0" applyNumberFormat="1" applyFont="1" applyFill="1" applyBorder="1" applyAlignment="1">
      <alignment horizontal="center" vertical="center"/>
    </xf>
    <xf numFmtId="1" fontId="1" fillId="0" borderId="21" xfId="0" applyNumberFormat="1" applyFont="1" applyFill="1" applyBorder="1" applyAlignment="1">
      <alignment horizontal="center" vertical="center"/>
    </xf>
    <xf numFmtId="1" fontId="1" fillId="0" borderId="27" xfId="0" applyNumberFormat="1" applyFont="1" applyFill="1" applyBorder="1" applyAlignment="1">
      <alignment horizontal="center" vertical="center"/>
    </xf>
    <xf numFmtId="1" fontId="1" fillId="0" borderId="11" xfId="0" applyNumberFormat="1" applyFont="1" applyFill="1" applyBorder="1" applyAlignment="1">
      <alignment horizontal="center" vertical="center"/>
    </xf>
    <xf numFmtId="1" fontId="1" fillId="0" borderId="0" xfId="0" applyNumberFormat="1" applyFont="1" applyFill="1" applyBorder="1" applyAlignment="1">
      <alignment horizontal="center" vertical="center"/>
    </xf>
    <xf numFmtId="1" fontId="1" fillId="0" borderId="28" xfId="0" applyNumberFormat="1" applyFont="1" applyFill="1" applyBorder="1" applyAlignment="1">
      <alignment horizontal="center" vertical="center"/>
    </xf>
    <xf numFmtId="1" fontId="1" fillId="0" borderId="18" xfId="0" applyNumberFormat="1" applyFont="1" applyFill="1" applyBorder="1" applyAlignment="1">
      <alignment horizontal="center" vertical="center"/>
    </xf>
    <xf numFmtId="1" fontId="1" fillId="0" borderId="29" xfId="0" applyNumberFormat="1" applyFont="1" applyFill="1" applyBorder="1" applyAlignment="1">
      <alignment horizontal="center" vertical="center"/>
    </xf>
    <xf numFmtId="1" fontId="1" fillId="0" borderId="30" xfId="0" applyNumberFormat="1" applyFont="1" applyFill="1" applyBorder="1" applyAlignment="1">
      <alignment horizontal="center" vertical="center"/>
    </xf>
    <xf numFmtId="0" fontId="4" fillId="0" borderId="11" xfId="2" applyFont="1" applyFill="1" applyBorder="1" applyAlignment="1">
      <alignment horizontal="center"/>
    </xf>
    <xf numFmtId="0" fontId="4" fillId="0" borderId="0" xfId="2" applyFont="1" applyFill="1" applyBorder="1" applyAlignment="1">
      <alignment horizontal="center"/>
    </xf>
    <xf numFmtId="0" fontId="4" fillId="0" borderId="28" xfId="2" applyFont="1" applyFill="1" applyBorder="1" applyAlignment="1">
      <alignment horizontal="center"/>
    </xf>
    <xf numFmtId="0" fontId="4" fillId="0" borderId="29" xfId="2" applyFont="1" applyFill="1" applyBorder="1" applyAlignment="1">
      <alignment horizontal="center"/>
    </xf>
    <xf numFmtId="0" fontId="4" fillId="0" borderId="30" xfId="2" applyFont="1" applyFill="1" applyBorder="1" applyAlignment="1">
      <alignment horizontal="center"/>
    </xf>
    <xf numFmtId="0" fontId="4" fillId="0" borderId="7" xfId="2" applyFont="1" applyFill="1" applyBorder="1" applyAlignment="1">
      <alignment horizontal="center"/>
    </xf>
    <xf numFmtId="0" fontId="4" fillId="0" borderId="21" xfId="2" applyFont="1" applyFill="1" applyBorder="1" applyAlignment="1">
      <alignment horizontal="center"/>
    </xf>
    <xf numFmtId="0" fontId="4" fillId="0" borderId="27" xfId="2" applyFont="1" applyFill="1" applyBorder="1" applyAlignment="1">
      <alignment horizontal="center"/>
    </xf>
    <xf numFmtId="0" fontId="4" fillId="0" borderId="18" xfId="2" applyFont="1" applyFill="1" applyBorder="1" applyAlignment="1">
      <alignment horizontal="center"/>
    </xf>
    <xf numFmtId="0" fontId="4" fillId="0" borderId="0" xfId="0" applyFont="1" applyBorder="1" applyAlignment="1">
      <alignment horizontal="center"/>
    </xf>
    <xf numFmtId="164" fontId="7" fillId="2" borderId="13" xfId="0" applyNumberFormat="1" applyFont="1" applyFill="1" applyBorder="1" applyAlignment="1">
      <alignment horizontal="right" vertical="center" wrapText="1"/>
    </xf>
    <xf numFmtId="164" fontId="7" fillId="2" borderId="14" xfId="0" applyNumberFormat="1" applyFont="1" applyFill="1" applyBorder="1" applyAlignment="1">
      <alignment horizontal="right" vertical="center" wrapText="1"/>
    </xf>
    <xf numFmtId="164" fontId="7" fillId="2" borderId="15" xfId="0" applyNumberFormat="1" applyFont="1" applyFill="1" applyBorder="1" applyAlignment="1">
      <alignment horizontal="right" vertical="center" wrapText="1"/>
    </xf>
    <xf numFmtId="0" fontId="4" fillId="0" borderId="11" xfId="2" applyFont="1" applyFill="1" applyBorder="1" applyAlignment="1">
      <alignment horizontal="right"/>
    </xf>
    <xf numFmtId="0" fontId="4" fillId="0" borderId="0" xfId="2" applyFont="1" applyFill="1" applyBorder="1" applyAlignment="1">
      <alignment horizontal="right"/>
    </xf>
    <xf numFmtId="0" fontId="4" fillId="0" borderId="27" xfId="2" applyFont="1" applyFill="1" applyBorder="1" applyAlignment="1">
      <alignment horizontal="right"/>
    </xf>
    <xf numFmtId="0" fontId="4" fillId="0" borderId="28" xfId="2" applyFont="1" applyFill="1" applyBorder="1" applyAlignment="1">
      <alignment horizontal="right"/>
    </xf>
    <xf numFmtId="0" fontId="4" fillId="0" borderId="29" xfId="2" applyFont="1" applyFill="1" applyBorder="1" applyAlignment="1">
      <alignment horizontal="right"/>
    </xf>
    <xf numFmtId="0" fontId="4" fillId="0" borderId="30" xfId="2" applyFont="1" applyFill="1" applyBorder="1" applyAlignment="1">
      <alignment horizontal="right"/>
    </xf>
    <xf numFmtId="0" fontId="4" fillId="0" borderId="7" xfId="2" applyFont="1" applyFill="1" applyBorder="1" applyAlignment="1">
      <alignment horizontal="right"/>
    </xf>
    <xf numFmtId="0" fontId="4" fillId="0" borderId="21" xfId="2" applyFont="1" applyFill="1" applyBorder="1" applyAlignment="1">
      <alignment horizontal="right"/>
    </xf>
    <xf numFmtId="0" fontId="4" fillId="0" borderId="18" xfId="2" applyFont="1" applyFill="1" applyBorder="1" applyAlignment="1">
      <alignment horizontal="right"/>
    </xf>
    <xf numFmtId="0" fontId="0" fillId="0" borderId="0" xfId="0" applyAlignment="1">
      <alignment horizontal="right"/>
    </xf>
    <xf numFmtId="164" fontId="5" fillId="2" borderId="16"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20" xfId="0" applyNumberFormat="1" applyFont="1" applyFill="1" applyBorder="1" applyAlignment="1">
      <alignment horizontal="center" vertical="center" wrapText="1"/>
    </xf>
    <xf numFmtId="0" fontId="8" fillId="2" borderId="9" xfId="0" applyFont="1" applyFill="1" applyBorder="1" applyAlignment="1">
      <alignment horizontal="center"/>
    </xf>
    <xf numFmtId="0" fontId="8" fillId="2" borderId="12" xfId="0" applyFont="1" applyFill="1" applyBorder="1" applyAlignment="1">
      <alignment horizontal="center"/>
    </xf>
    <xf numFmtId="0" fontId="8" fillId="2" borderId="1" xfId="0" applyFont="1" applyFill="1" applyBorder="1" applyAlignment="1">
      <alignment horizontal="center"/>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6" fillId="2" borderId="9" xfId="0" applyFont="1" applyFill="1" applyBorder="1" applyAlignment="1">
      <alignment horizontal="center"/>
    </xf>
    <xf numFmtId="0" fontId="6" fillId="2" borderId="12" xfId="0" applyFont="1" applyFill="1" applyBorder="1" applyAlignment="1">
      <alignment horizontal="center"/>
    </xf>
    <xf numFmtId="0" fontId="6" fillId="2" borderId="1" xfId="0" applyFont="1" applyFill="1" applyBorder="1" applyAlignment="1">
      <alignment horizontal="center"/>
    </xf>
    <xf numFmtId="0" fontId="1" fillId="2" borderId="16"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Normal" xfId="0" builtinId="0"/>
    <cellStyle name="Normal 2" xfId="1"/>
    <cellStyle name="Normal 6" xfId="3"/>
    <cellStyle name="Normal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4"/>
  <sheetViews>
    <sheetView zoomScale="90" zoomScaleNormal="90" workbookViewId="0"/>
  </sheetViews>
  <sheetFormatPr defaultRowHeight="15.5"/>
  <cols>
    <col min="1" max="1" width="41.7265625" style="9" customWidth="1"/>
    <col min="2" max="2" width="52.26953125" customWidth="1"/>
  </cols>
  <sheetData>
    <row r="1" spans="1:4" ht="22.5" customHeight="1">
      <c r="A1" s="11" t="s">
        <v>32</v>
      </c>
      <c r="B1" s="11" t="s">
        <v>30</v>
      </c>
      <c r="C1" s="9"/>
      <c r="D1" s="9"/>
    </row>
    <row r="2" spans="1:4" ht="124">
      <c r="A2" s="10" t="s">
        <v>29</v>
      </c>
      <c r="B2" s="10" t="s">
        <v>87</v>
      </c>
      <c r="C2" s="9"/>
      <c r="D2" s="9"/>
    </row>
    <row r="3" spans="1:4" ht="93">
      <c r="A3" s="12" t="s">
        <v>31</v>
      </c>
      <c r="B3" s="13" t="s">
        <v>85</v>
      </c>
      <c r="C3" s="9"/>
      <c r="D3" s="9"/>
    </row>
    <row r="4" spans="1:4" ht="77.5">
      <c r="A4" s="12" t="s">
        <v>27</v>
      </c>
      <c r="B4" s="10" t="s">
        <v>86</v>
      </c>
      <c r="C4" s="9"/>
      <c r="D4" s="9"/>
    </row>
  </sheetData>
  <pageMargins left="0.7" right="0.7" top="0.75" bottom="0.75" header="0.3" footer="0.3"/>
  <pageSetup paperSize="9" scale="94" orientation="portrait" horizontalDpi="90" verticalDpi="90" r:id="rId1"/>
</worksheet>
</file>

<file path=xl/worksheets/sheet2.xml><?xml version="1.0" encoding="utf-8"?>
<worksheet xmlns="http://schemas.openxmlformats.org/spreadsheetml/2006/main" xmlns:r="http://schemas.openxmlformats.org/officeDocument/2006/relationships">
  <dimension ref="A1:AO51"/>
  <sheetViews>
    <sheetView zoomScale="80" zoomScaleNormal="80" workbookViewId="0">
      <pane xSplit="2" ySplit="3" topLeftCell="O4" activePane="bottomRight" state="frozen"/>
      <selection pane="topRight" activeCell="C1" sqref="C1"/>
      <selection pane="bottomLeft" activeCell="A4" sqref="A4"/>
      <selection pane="bottomRight" activeCell="V28" sqref="V28"/>
    </sheetView>
  </sheetViews>
  <sheetFormatPr defaultRowHeight="14.5"/>
  <cols>
    <col min="1" max="1" width="47.26953125" bestFit="1" customWidth="1"/>
    <col min="2" max="2" width="26.81640625" customWidth="1"/>
    <col min="3" max="5" width="12.26953125" bestFit="1" customWidth="1"/>
    <col min="6" max="8" width="11.54296875" bestFit="1" customWidth="1"/>
    <col min="9" max="11" width="12.453125" bestFit="1" customWidth="1"/>
    <col min="12" max="14" width="11.54296875" bestFit="1" customWidth="1"/>
    <col min="15" max="15" width="15" bestFit="1" customWidth="1"/>
    <col min="16" max="16" width="14.26953125" bestFit="1" customWidth="1"/>
    <col min="17" max="17" width="15" bestFit="1" customWidth="1"/>
    <col min="18" max="18" width="16.54296875" bestFit="1" customWidth="1"/>
    <col min="19" max="19" width="14.26953125" bestFit="1" customWidth="1"/>
    <col min="20" max="20" width="17.26953125" bestFit="1" customWidth="1"/>
    <col min="21" max="21" width="16" bestFit="1" customWidth="1"/>
    <col min="22" max="22" width="14.26953125" bestFit="1" customWidth="1"/>
    <col min="23" max="23" width="16" bestFit="1" customWidth="1"/>
    <col min="24" max="24" width="16.54296875" bestFit="1" customWidth="1"/>
    <col min="25" max="25" width="14.26953125" bestFit="1" customWidth="1"/>
    <col min="26" max="26" width="17.26953125" bestFit="1" customWidth="1"/>
    <col min="27" max="27" width="16.54296875" bestFit="1" customWidth="1"/>
    <col min="28" max="28" width="14.26953125" bestFit="1" customWidth="1"/>
    <col min="29" max="29" width="17.26953125" bestFit="1" customWidth="1"/>
    <col min="30" max="30" width="16.26953125" bestFit="1" customWidth="1"/>
    <col min="31" max="31" width="14.26953125" bestFit="1" customWidth="1"/>
    <col min="32" max="32" width="16.26953125" bestFit="1" customWidth="1"/>
    <col min="33" max="33" width="16.54296875" bestFit="1" customWidth="1"/>
    <col min="34" max="34" width="14.26953125" bestFit="1" customWidth="1"/>
    <col min="35" max="35" width="17.26953125" bestFit="1" customWidth="1"/>
    <col min="36" max="38" width="13.81640625" bestFit="1" customWidth="1"/>
  </cols>
  <sheetData>
    <row r="1" spans="1:41" ht="16" thickBot="1">
      <c r="A1" s="9"/>
      <c r="B1" s="9"/>
      <c r="C1" s="99" t="s">
        <v>28</v>
      </c>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1"/>
    </row>
    <row r="2" spans="1:41" s="1" customFormat="1" ht="41.25" customHeight="1" thickBot="1">
      <c r="A2" s="2"/>
      <c r="B2" s="3"/>
      <c r="C2" s="96">
        <v>44316</v>
      </c>
      <c r="D2" s="97"/>
      <c r="E2" s="98"/>
      <c r="F2" s="97">
        <v>44347</v>
      </c>
      <c r="G2" s="97"/>
      <c r="H2" s="98"/>
      <c r="I2" s="96">
        <v>44377</v>
      </c>
      <c r="J2" s="97"/>
      <c r="K2" s="98"/>
      <c r="L2" s="96">
        <v>44408</v>
      </c>
      <c r="M2" s="97"/>
      <c r="N2" s="98"/>
      <c r="O2" s="96">
        <v>44439</v>
      </c>
      <c r="P2" s="97"/>
      <c r="Q2" s="98"/>
      <c r="R2" s="96">
        <v>44469</v>
      </c>
      <c r="S2" s="97"/>
      <c r="T2" s="98"/>
      <c r="U2" s="96">
        <v>44500</v>
      </c>
      <c r="V2" s="97"/>
      <c r="W2" s="98"/>
      <c r="X2" s="96">
        <v>44530</v>
      </c>
      <c r="Y2" s="97"/>
      <c r="Z2" s="98"/>
      <c r="AA2" s="96">
        <v>44561</v>
      </c>
      <c r="AB2" s="97"/>
      <c r="AC2" s="98"/>
      <c r="AD2" s="96">
        <v>44592</v>
      </c>
      <c r="AE2" s="97"/>
      <c r="AF2" s="98"/>
      <c r="AG2" s="96">
        <v>44620</v>
      </c>
      <c r="AH2" s="97"/>
      <c r="AI2" s="98"/>
      <c r="AJ2" s="96">
        <v>44651</v>
      </c>
      <c r="AK2" s="97"/>
      <c r="AL2" s="98"/>
    </row>
    <row r="3" spans="1:41" s="1" customFormat="1" ht="41.25" customHeight="1" thickBot="1">
      <c r="A3" s="54" t="s">
        <v>80</v>
      </c>
      <c r="B3" s="36" t="s">
        <v>70</v>
      </c>
      <c r="C3" s="39" t="s">
        <v>33</v>
      </c>
      <c r="D3" s="40" t="s">
        <v>34</v>
      </c>
      <c r="E3" s="41" t="s">
        <v>35</v>
      </c>
      <c r="F3" s="42" t="s">
        <v>36</v>
      </c>
      <c r="G3" s="40" t="s">
        <v>37</v>
      </c>
      <c r="H3" s="43" t="s">
        <v>38</v>
      </c>
      <c r="I3" s="39" t="s">
        <v>39</v>
      </c>
      <c r="J3" s="40" t="s">
        <v>40</v>
      </c>
      <c r="K3" s="41" t="s">
        <v>41</v>
      </c>
      <c r="L3" s="42" t="s">
        <v>42</v>
      </c>
      <c r="M3" s="40" t="s">
        <v>43</v>
      </c>
      <c r="N3" s="43" t="s">
        <v>44</v>
      </c>
      <c r="O3" s="39" t="s">
        <v>45</v>
      </c>
      <c r="P3" s="40" t="s">
        <v>46</v>
      </c>
      <c r="Q3" s="41" t="s">
        <v>47</v>
      </c>
      <c r="R3" s="39" t="s">
        <v>48</v>
      </c>
      <c r="S3" s="40" t="s">
        <v>49</v>
      </c>
      <c r="T3" s="41" t="s">
        <v>50</v>
      </c>
      <c r="U3" s="39" t="s">
        <v>51</v>
      </c>
      <c r="V3" s="40" t="s">
        <v>52</v>
      </c>
      <c r="W3" s="41" t="s">
        <v>53</v>
      </c>
      <c r="X3" s="42" t="s">
        <v>54</v>
      </c>
      <c r="Y3" s="40" t="s">
        <v>55</v>
      </c>
      <c r="Z3" s="43" t="s">
        <v>56</v>
      </c>
      <c r="AA3" s="39" t="s">
        <v>57</v>
      </c>
      <c r="AB3" s="40" t="s">
        <v>58</v>
      </c>
      <c r="AC3" s="41" t="s">
        <v>59</v>
      </c>
      <c r="AD3" s="42" t="s">
        <v>60</v>
      </c>
      <c r="AE3" s="40" t="s">
        <v>61</v>
      </c>
      <c r="AF3" s="43" t="s">
        <v>62</v>
      </c>
      <c r="AG3" s="39" t="s">
        <v>63</v>
      </c>
      <c r="AH3" s="40" t="s">
        <v>64</v>
      </c>
      <c r="AI3" s="41" t="s">
        <v>65</v>
      </c>
      <c r="AJ3" s="39" t="s">
        <v>66</v>
      </c>
      <c r="AK3" s="40" t="s">
        <v>67</v>
      </c>
      <c r="AL3" s="41" t="s">
        <v>68</v>
      </c>
    </row>
    <row r="4" spans="1:41" s="1" customFormat="1" ht="20.149999999999999" customHeight="1">
      <c r="A4" s="55" t="s">
        <v>83</v>
      </c>
      <c r="B4" s="16" t="s">
        <v>71</v>
      </c>
      <c r="C4" s="51">
        <f>SUM(C9,C13,C17,C22)</f>
        <v>290</v>
      </c>
      <c r="D4" s="45">
        <f>SUM(D9,D13,D17,D22)</f>
        <v>223</v>
      </c>
      <c r="E4" s="46">
        <f t="shared" ref="E4:E44" si="0">D4-C4</f>
        <v>-67</v>
      </c>
      <c r="F4" s="51">
        <f>SUM(F9,F13,F17,F22)</f>
        <v>290</v>
      </c>
      <c r="G4" s="45">
        <f>SUM(G9,G13,G17,G22)</f>
        <v>245</v>
      </c>
      <c r="H4" s="46">
        <f t="shared" ref="H4:H44" si="1">G4-F4</f>
        <v>-45</v>
      </c>
      <c r="I4" s="51">
        <f>SUM(I9,I13,I17,I22)</f>
        <v>290</v>
      </c>
      <c r="J4" s="45">
        <f>SUM(J9,J13,J17,J22)</f>
        <v>238</v>
      </c>
      <c r="K4" s="46">
        <f t="shared" ref="K4:K44" si="2">J4-I4</f>
        <v>-52</v>
      </c>
      <c r="L4" s="51">
        <f>SUM(L9,L13,L17,L22)</f>
        <v>290</v>
      </c>
      <c r="M4" s="45">
        <f>SUM(M9,M13,M17,M22)</f>
        <v>271</v>
      </c>
      <c r="N4" s="46">
        <f t="shared" ref="N4:N44" si="3">M4-L4</f>
        <v>-19</v>
      </c>
      <c r="O4" s="51">
        <f>SUM(O9,O13,O17,O22)</f>
        <v>290</v>
      </c>
      <c r="P4" s="45">
        <f>SUM(P9,P13,P17,P22)</f>
        <v>205</v>
      </c>
      <c r="Q4" s="46">
        <f t="shared" ref="Q4:Q45" si="4">P4-O4</f>
        <v>-85</v>
      </c>
      <c r="R4" s="51">
        <f>SUM(R9,R13,R17,R22)</f>
        <v>290</v>
      </c>
      <c r="S4" s="45">
        <f>SUM(S9,S13,S17,S22)</f>
        <v>206</v>
      </c>
      <c r="T4" s="46">
        <f t="shared" ref="T4:T44" si="5">S4-R4</f>
        <v>-84</v>
      </c>
      <c r="U4" s="51">
        <f>SUM(U9,U13,U17,U22)</f>
        <v>290</v>
      </c>
      <c r="V4" s="45">
        <f>SUM(V9,V13,V17,V22)</f>
        <v>188</v>
      </c>
      <c r="W4" s="46">
        <f t="shared" ref="W4:W44" si="6">V4-U4</f>
        <v>-102</v>
      </c>
      <c r="X4" s="51">
        <f>SUM(X9,X13,X17,X22)</f>
        <v>290</v>
      </c>
      <c r="Y4" s="45">
        <f>SUM(Y9,Y13,Y17,Y22)</f>
        <v>0</v>
      </c>
      <c r="Z4" s="46">
        <f t="shared" ref="Z4:Z44" si="7">Y4-X4</f>
        <v>-290</v>
      </c>
      <c r="AA4" s="51">
        <f>SUM(AA9,AA13,AA17,AA22)</f>
        <v>290</v>
      </c>
      <c r="AB4" s="45">
        <f>SUM(AB9,AB13,AB17,AB22)</f>
        <v>0</v>
      </c>
      <c r="AC4" s="46">
        <f t="shared" ref="AC4:AC44" si="8">AB4-AA4</f>
        <v>-290</v>
      </c>
      <c r="AD4" s="51">
        <f>SUM(AD9,AD13,AD17,AD22)</f>
        <v>290</v>
      </c>
      <c r="AE4" s="45">
        <f>SUM(AE9,AE13,AE17,AE22)</f>
        <v>0</v>
      </c>
      <c r="AF4" s="46">
        <f t="shared" ref="AF4:AF44" si="9">AE4-AD4</f>
        <v>-290</v>
      </c>
      <c r="AG4" s="51">
        <f>SUM(AG9,AG13,AG17,AG22)</f>
        <v>290</v>
      </c>
      <c r="AH4" s="45">
        <f>SUM(AH9,AH13,AH17,AH22)</f>
        <v>0</v>
      </c>
      <c r="AI4" s="46">
        <f t="shared" ref="AI4:AI44" si="10">AH4-AG4</f>
        <v>-290</v>
      </c>
      <c r="AJ4" s="51">
        <f>SUM(AJ9,AJ13,AJ17,AJ22)</f>
        <v>290</v>
      </c>
      <c r="AK4" s="45">
        <f>SUM(AK9,AK13,AK17,AK22)</f>
        <v>0</v>
      </c>
      <c r="AL4" s="46">
        <f t="shared" ref="AL4:AL44" si="11">AK4-AJ4</f>
        <v>-290</v>
      </c>
      <c r="AM4" s="38"/>
      <c r="AN4" s="38"/>
      <c r="AO4" s="38"/>
    </row>
    <row r="5" spans="1:41" s="1" customFormat="1" ht="20.149999999999999" customHeight="1">
      <c r="A5" s="56" t="s">
        <v>83</v>
      </c>
      <c r="B5" s="44" t="s">
        <v>25</v>
      </c>
      <c r="C5" s="52">
        <f t="shared" ref="C5:D7" si="12">SUM(C10,C14,C18,C23)</f>
        <v>131</v>
      </c>
      <c r="D5" s="37">
        <f t="shared" si="12"/>
        <v>35</v>
      </c>
      <c r="E5" s="47">
        <f t="shared" si="0"/>
        <v>-96</v>
      </c>
      <c r="F5" s="52">
        <f t="shared" ref="F5:G5" si="13">SUM(F10,F14,F18,F23)</f>
        <v>131</v>
      </c>
      <c r="G5" s="37">
        <f t="shared" si="13"/>
        <v>40</v>
      </c>
      <c r="H5" s="47">
        <f t="shared" si="1"/>
        <v>-91</v>
      </c>
      <c r="I5" s="52">
        <f t="shared" ref="I5:J5" si="14">SUM(I10,I14,I18,I23)</f>
        <v>131</v>
      </c>
      <c r="J5" s="37">
        <f t="shared" si="14"/>
        <v>40</v>
      </c>
      <c r="K5" s="47">
        <f t="shared" si="2"/>
        <v>-91</v>
      </c>
      <c r="L5" s="52">
        <f t="shared" ref="L5:M5" si="15">SUM(L10,L14,L18,L23)</f>
        <v>131</v>
      </c>
      <c r="M5" s="37">
        <f t="shared" si="15"/>
        <v>58</v>
      </c>
      <c r="N5" s="47">
        <f t="shared" si="3"/>
        <v>-73</v>
      </c>
      <c r="O5" s="52">
        <f t="shared" ref="O5:P5" si="16">SUM(O10,O14,O18,O23)</f>
        <v>131</v>
      </c>
      <c r="P5" s="37">
        <f t="shared" si="16"/>
        <v>64</v>
      </c>
      <c r="Q5" s="47">
        <f t="shared" si="4"/>
        <v>-67</v>
      </c>
      <c r="R5" s="52">
        <f t="shared" ref="R5:S5" si="17">SUM(R10,R14,R18,R23)</f>
        <v>131</v>
      </c>
      <c r="S5" s="37">
        <f t="shared" si="17"/>
        <v>48</v>
      </c>
      <c r="T5" s="47">
        <f t="shared" si="5"/>
        <v>-83</v>
      </c>
      <c r="U5" s="52">
        <f t="shared" ref="U5:V5" si="18">SUM(U10,U14,U18,U23)</f>
        <v>131</v>
      </c>
      <c r="V5" s="37">
        <f t="shared" si="18"/>
        <v>35</v>
      </c>
      <c r="W5" s="47">
        <f t="shared" si="6"/>
        <v>-96</v>
      </c>
      <c r="X5" s="52">
        <f t="shared" ref="X5:Y5" si="19">SUM(X10,X14,X18,X23)</f>
        <v>131</v>
      </c>
      <c r="Y5" s="37">
        <f t="shared" si="19"/>
        <v>0</v>
      </c>
      <c r="Z5" s="47">
        <f t="shared" si="7"/>
        <v>-131</v>
      </c>
      <c r="AA5" s="52">
        <f t="shared" ref="AA5:AB5" si="20">SUM(AA10,AA14,AA18,AA23)</f>
        <v>131</v>
      </c>
      <c r="AB5" s="37">
        <f t="shared" si="20"/>
        <v>0</v>
      </c>
      <c r="AC5" s="47">
        <f t="shared" si="8"/>
        <v>-131</v>
      </c>
      <c r="AD5" s="52">
        <f t="shared" ref="AD5:AE5" si="21">SUM(AD10,AD14,AD18,AD23)</f>
        <v>131</v>
      </c>
      <c r="AE5" s="37">
        <f t="shared" si="21"/>
        <v>0</v>
      </c>
      <c r="AF5" s="47">
        <f t="shared" si="9"/>
        <v>-131</v>
      </c>
      <c r="AG5" s="52">
        <f t="shared" ref="AG5:AH5" si="22">SUM(AG10,AG14,AG18,AG23)</f>
        <v>131</v>
      </c>
      <c r="AH5" s="37">
        <f t="shared" si="22"/>
        <v>0</v>
      </c>
      <c r="AI5" s="47">
        <f t="shared" si="10"/>
        <v>-131</v>
      </c>
      <c r="AJ5" s="52">
        <f t="shared" ref="AJ5:AK5" si="23">SUM(AJ10,AJ14,AJ18,AJ23)</f>
        <v>131</v>
      </c>
      <c r="AK5" s="37">
        <f t="shared" si="23"/>
        <v>0</v>
      </c>
      <c r="AL5" s="47">
        <f t="shared" si="11"/>
        <v>-131</v>
      </c>
      <c r="AM5" s="38"/>
      <c r="AN5" s="38"/>
      <c r="AO5" s="38"/>
    </row>
    <row r="6" spans="1:41" s="1" customFormat="1" ht="20.149999999999999" customHeight="1">
      <c r="A6" s="56" t="s">
        <v>83</v>
      </c>
      <c r="B6" s="44" t="s">
        <v>24</v>
      </c>
      <c r="C6" s="52">
        <f t="shared" si="12"/>
        <v>114</v>
      </c>
      <c r="D6" s="37">
        <f t="shared" si="12"/>
        <v>107</v>
      </c>
      <c r="E6" s="47">
        <f t="shared" si="0"/>
        <v>-7</v>
      </c>
      <c r="F6" s="52">
        <f t="shared" ref="F6:G6" si="24">SUM(F11,F15,F19,F24)</f>
        <v>114</v>
      </c>
      <c r="G6" s="37">
        <f t="shared" si="24"/>
        <v>113</v>
      </c>
      <c r="H6" s="47">
        <f t="shared" si="1"/>
        <v>-1</v>
      </c>
      <c r="I6" s="52">
        <f t="shared" ref="I6:J6" si="25">SUM(I11,I15,I19,I24)</f>
        <v>114</v>
      </c>
      <c r="J6" s="37">
        <f t="shared" si="25"/>
        <v>105</v>
      </c>
      <c r="K6" s="47">
        <f t="shared" si="2"/>
        <v>-9</v>
      </c>
      <c r="L6" s="52">
        <f t="shared" ref="L6:M6" si="26">SUM(L11,L15,L19,L24)</f>
        <v>114</v>
      </c>
      <c r="M6" s="37">
        <f t="shared" si="26"/>
        <v>129</v>
      </c>
      <c r="N6" s="47">
        <f t="shared" si="3"/>
        <v>15</v>
      </c>
      <c r="O6" s="52">
        <f t="shared" ref="O6:P6" si="27">SUM(O11,O15,O19,O24)</f>
        <v>114</v>
      </c>
      <c r="P6" s="37">
        <f t="shared" si="27"/>
        <v>84</v>
      </c>
      <c r="Q6" s="47">
        <f t="shared" si="4"/>
        <v>-30</v>
      </c>
      <c r="R6" s="52">
        <f t="shared" ref="R6:S6" si="28">SUM(R11,R15,R19,R24)</f>
        <v>114</v>
      </c>
      <c r="S6" s="37">
        <f t="shared" si="28"/>
        <v>85</v>
      </c>
      <c r="T6" s="47">
        <f t="shared" si="5"/>
        <v>-29</v>
      </c>
      <c r="U6" s="52">
        <f t="shared" ref="U6:V6" si="29">SUM(U11,U15,U19,U24)</f>
        <v>114</v>
      </c>
      <c r="V6" s="37">
        <f t="shared" si="29"/>
        <v>85</v>
      </c>
      <c r="W6" s="47">
        <f t="shared" si="6"/>
        <v>-29</v>
      </c>
      <c r="X6" s="52">
        <f t="shared" ref="X6:Y6" si="30">SUM(X11,X15,X19,X24)</f>
        <v>114</v>
      </c>
      <c r="Y6" s="37">
        <f t="shared" si="30"/>
        <v>0</v>
      </c>
      <c r="Z6" s="47">
        <f t="shared" si="7"/>
        <v>-114</v>
      </c>
      <c r="AA6" s="52">
        <f t="shared" ref="AA6:AB6" si="31">SUM(AA11,AA15,AA19,AA24)</f>
        <v>114</v>
      </c>
      <c r="AB6" s="37">
        <f t="shared" si="31"/>
        <v>0</v>
      </c>
      <c r="AC6" s="47">
        <f t="shared" si="8"/>
        <v>-114</v>
      </c>
      <c r="AD6" s="52">
        <f t="shared" ref="AD6:AE6" si="32">SUM(AD11,AD15,AD19,AD24)</f>
        <v>114</v>
      </c>
      <c r="AE6" s="37">
        <f t="shared" si="32"/>
        <v>0</v>
      </c>
      <c r="AF6" s="47">
        <f t="shared" si="9"/>
        <v>-114</v>
      </c>
      <c r="AG6" s="52">
        <f t="shared" ref="AG6:AH6" si="33">SUM(AG11,AG15,AG19,AG24)</f>
        <v>114</v>
      </c>
      <c r="AH6" s="37">
        <f t="shared" si="33"/>
        <v>0</v>
      </c>
      <c r="AI6" s="47">
        <f t="shared" si="10"/>
        <v>-114</v>
      </c>
      <c r="AJ6" s="52">
        <f t="shared" ref="AJ6:AK6" si="34">SUM(AJ11,AJ15,AJ19,AJ24)</f>
        <v>114</v>
      </c>
      <c r="AK6" s="37">
        <f t="shared" si="34"/>
        <v>0</v>
      </c>
      <c r="AL6" s="47">
        <f t="shared" si="11"/>
        <v>-114</v>
      </c>
      <c r="AM6" s="38"/>
      <c r="AN6" s="38"/>
      <c r="AO6" s="38"/>
    </row>
    <row r="7" spans="1:41" s="1" customFormat="1" ht="20.149999999999999" customHeight="1">
      <c r="A7" s="56" t="s">
        <v>83</v>
      </c>
      <c r="B7" s="44" t="s">
        <v>81</v>
      </c>
      <c r="C7" s="52">
        <f t="shared" si="12"/>
        <v>14</v>
      </c>
      <c r="D7" s="37">
        <f t="shared" si="12"/>
        <v>45</v>
      </c>
      <c r="E7" s="47">
        <f t="shared" si="0"/>
        <v>31</v>
      </c>
      <c r="F7" s="52">
        <f t="shared" ref="F7:G7" si="35">SUM(F12,F16,F20,F25)</f>
        <v>14</v>
      </c>
      <c r="G7" s="37">
        <f t="shared" si="35"/>
        <v>36</v>
      </c>
      <c r="H7" s="47">
        <f t="shared" si="1"/>
        <v>22</v>
      </c>
      <c r="I7" s="52">
        <f t="shared" ref="I7:J7" si="36">SUM(I12,I16,I20,I25)</f>
        <v>14</v>
      </c>
      <c r="J7" s="37">
        <f t="shared" si="36"/>
        <v>52</v>
      </c>
      <c r="K7" s="47">
        <f t="shared" si="2"/>
        <v>38</v>
      </c>
      <c r="L7" s="52">
        <f t="shared" ref="L7:M7" si="37">SUM(L12,L16,L20,L25)</f>
        <v>14</v>
      </c>
      <c r="M7" s="37">
        <f t="shared" si="37"/>
        <v>59</v>
      </c>
      <c r="N7" s="47">
        <f t="shared" si="3"/>
        <v>45</v>
      </c>
      <c r="O7" s="52">
        <f t="shared" ref="O7:P7" si="38">SUM(O12,O16,O20,O25)</f>
        <v>14</v>
      </c>
      <c r="P7" s="37">
        <f t="shared" si="38"/>
        <v>35</v>
      </c>
      <c r="Q7" s="47">
        <f t="shared" si="4"/>
        <v>21</v>
      </c>
      <c r="R7" s="52">
        <f t="shared" ref="R7:S7" si="39">SUM(R12,R16,R20,R25)</f>
        <v>14</v>
      </c>
      <c r="S7" s="37">
        <f t="shared" si="39"/>
        <v>57</v>
      </c>
      <c r="T7" s="47">
        <f t="shared" si="5"/>
        <v>43</v>
      </c>
      <c r="U7" s="52">
        <f t="shared" ref="U7:V7" si="40">SUM(U12,U16,U20,U25)</f>
        <v>14</v>
      </c>
      <c r="V7" s="37">
        <f t="shared" si="40"/>
        <v>42</v>
      </c>
      <c r="W7" s="47">
        <f t="shared" si="6"/>
        <v>28</v>
      </c>
      <c r="X7" s="52">
        <f t="shared" ref="X7:Y7" si="41">SUM(X12,X16,X20,X25)</f>
        <v>14</v>
      </c>
      <c r="Y7" s="37">
        <f t="shared" si="41"/>
        <v>0</v>
      </c>
      <c r="Z7" s="47">
        <f t="shared" si="7"/>
        <v>-14</v>
      </c>
      <c r="AA7" s="52">
        <f t="shared" ref="AA7:AB7" si="42">SUM(AA12,AA16,AA20,AA25)</f>
        <v>14</v>
      </c>
      <c r="AB7" s="37">
        <f t="shared" si="42"/>
        <v>0</v>
      </c>
      <c r="AC7" s="47">
        <f t="shared" si="8"/>
        <v>-14</v>
      </c>
      <c r="AD7" s="52">
        <f t="shared" ref="AD7:AE7" si="43">SUM(AD12,AD16,AD20,AD25)</f>
        <v>14</v>
      </c>
      <c r="AE7" s="37">
        <f t="shared" si="43"/>
        <v>0</v>
      </c>
      <c r="AF7" s="47">
        <f t="shared" si="9"/>
        <v>-14</v>
      </c>
      <c r="AG7" s="52">
        <f t="shared" ref="AG7:AH7" si="44">SUM(AG12,AG16,AG20,AG25)</f>
        <v>14</v>
      </c>
      <c r="AH7" s="37">
        <f t="shared" si="44"/>
        <v>0</v>
      </c>
      <c r="AI7" s="47">
        <f t="shared" si="10"/>
        <v>-14</v>
      </c>
      <c r="AJ7" s="52">
        <f t="shared" ref="AJ7:AK7" si="45">SUM(AJ12,AJ16,AJ20,AJ25)</f>
        <v>14</v>
      </c>
      <c r="AK7" s="37">
        <f t="shared" si="45"/>
        <v>0</v>
      </c>
      <c r="AL7" s="47">
        <f t="shared" si="11"/>
        <v>-14</v>
      </c>
      <c r="AM7" s="38"/>
      <c r="AN7" s="38"/>
      <c r="AO7" s="38"/>
    </row>
    <row r="8" spans="1:41" s="1" customFormat="1" ht="20.149999999999999" customHeight="1" thickBot="1">
      <c r="A8" s="57" t="s">
        <v>83</v>
      </c>
      <c r="B8" s="17" t="s">
        <v>82</v>
      </c>
      <c r="C8" s="53">
        <f>C21</f>
        <v>31</v>
      </c>
      <c r="D8" s="48">
        <f>D21</f>
        <v>36</v>
      </c>
      <c r="E8" s="49">
        <f t="shared" si="0"/>
        <v>5</v>
      </c>
      <c r="F8" s="53">
        <f>F21</f>
        <v>31</v>
      </c>
      <c r="G8" s="48">
        <f>G21</f>
        <v>56</v>
      </c>
      <c r="H8" s="49">
        <f t="shared" si="1"/>
        <v>25</v>
      </c>
      <c r="I8" s="53">
        <f>I21</f>
        <v>31</v>
      </c>
      <c r="J8" s="48">
        <f>J21</f>
        <v>41</v>
      </c>
      <c r="K8" s="49">
        <f t="shared" si="2"/>
        <v>10</v>
      </c>
      <c r="L8" s="53">
        <f>L21</f>
        <v>31</v>
      </c>
      <c r="M8" s="48">
        <f>M21</f>
        <v>25</v>
      </c>
      <c r="N8" s="49">
        <f t="shared" si="3"/>
        <v>-6</v>
      </c>
      <c r="O8" s="53">
        <f>O21</f>
        <v>31</v>
      </c>
      <c r="P8" s="48">
        <f>P21</f>
        <v>22</v>
      </c>
      <c r="Q8" s="49">
        <f t="shared" si="4"/>
        <v>-9</v>
      </c>
      <c r="R8" s="53">
        <f>R21</f>
        <v>31</v>
      </c>
      <c r="S8" s="48">
        <f>S21</f>
        <v>16</v>
      </c>
      <c r="T8" s="49">
        <f t="shared" si="5"/>
        <v>-15</v>
      </c>
      <c r="U8" s="53">
        <f>U21</f>
        <v>31</v>
      </c>
      <c r="V8" s="48">
        <f>V21</f>
        <v>26</v>
      </c>
      <c r="W8" s="49">
        <f t="shared" si="6"/>
        <v>-5</v>
      </c>
      <c r="X8" s="53">
        <f>X21</f>
        <v>31</v>
      </c>
      <c r="Y8" s="48">
        <f>Y21</f>
        <v>0</v>
      </c>
      <c r="Z8" s="49">
        <f t="shared" si="7"/>
        <v>-31</v>
      </c>
      <c r="AA8" s="53">
        <f>AA21</f>
        <v>31</v>
      </c>
      <c r="AB8" s="48">
        <f>AB21</f>
        <v>0</v>
      </c>
      <c r="AC8" s="49">
        <f t="shared" si="8"/>
        <v>-31</v>
      </c>
      <c r="AD8" s="53">
        <f>AD21</f>
        <v>31</v>
      </c>
      <c r="AE8" s="48">
        <f>AE21</f>
        <v>0</v>
      </c>
      <c r="AF8" s="49">
        <f t="shared" si="9"/>
        <v>-31</v>
      </c>
      <c r="AG8" s="53">
        <f>AG21</f>
        <v>31</v>
      </c>
      <c r="AH8" s="48">
        <f>AH21</f>
        <v>0</v>
      </c>
      <c r="AI8" s="49">
        <f t="shared" si="10"/>
        <v>-31</v>
      </c>
      <c r="AJ8" s="53">
        <f>AJ21</f>
        <v>31</v>
      </c>
      <c r="AK8" s="48">
        <f>AK21</f>
        <v>0</v>
      </c>
      <c r="AL8" s="49">
        <f t="shared" si="11"/>
        <v>-31</v>
      </c>
      <c r="AM8" s="38"/>
      <c r="AN8" s="38"/>
      <c r="AO8" s="38"/>
    </row>
    <row r="9" spans="1:41" s="1" customFormat="1" ht="20.149999999999999" customHeight="1">
      <c r="A9" s="55" t="s">
        <v>73</v>
      </c>
      <c r="B9" s="16" t="s">
        <v>71</v>
      </c>
      <c r="C9" s="51">
        <f>SUM(C10:C12)</f>
        <v>122</v>
      </c>
      <c r="D9" s="45">
        <v>94</v>
      </c>
      <c r="E9" s="46">
        <f t="shared" si="0"/>
        <v>-28</v>
      </c>
      <c r="F9" s="51">
        <f>SUM(F10:F12)</f>
        <v>122</v>
      </c>
      <c r="G9" s="45">
        <v>87</v>
      </c>
      <c r="H9" s="46">
        <f t="shared" si="1"/>
        <v>-35</v>
      </c>
      <c r="I9" s="51">
        <f t="shared" ref="I9" si="46">SUM(I10:I12)</f>
        <v>122</v>
      </c>
      <c r="J9" s="45">
        <v>121</v>
      </c>
      <c r="K9" s="46">
        <f t="shared" si="2"/>
        <v>-1</v>
      </c>
      <c r="L9" s="51">
        <f t="shared" ref="L9" si="47">SUM(L10:L12)</f>
        <v>122</v>
      </c>
      <c r="M9" s="45">
        <v>96</v>
      </c>
      <c r="N9" s="46">
        <v>-26</v>
      </c>
      <c r="O9" s="51">
        <f t="shared" ref="O9" si="48">SUM(O10:O12)</f>
        <v>122</v>
      </c>
      <c r="P9" s="45">
        <v>77</v>
      </c>
      <c r="Q9" s="46">
        <f t="shared" si="4"/>
        <v>-45</v>
      </c>
      <c r="R9" s="51">
        <f t="shared" ref="R9" si="49">SUM(R10:R12)</f>
        <v>122</v>
      </c>
      <c r="S9" s="45">
        <v>83</v>
      </c>
      <c r="T9" s="46">
        <f t="shared" si="5"/>
        <v>-39</v>
      </c>
      <c r="U9" s="51">
        <f t="shared" ref="U9" si="50">SUM(U10:U12)</f>
        <v>122</v>
      </c>
      <c r="V9" s="45">
        <v>88</v>
      </c>
      <c r="W9" s="46">
        <f t="shared" si="6"/>
        <v>-34</v>
      </c>
      <c r="X9" s="51">
        <f t="shared" ref="X9:Y9" si="51">SUM(X10:X12)</f>
        <v>122</v>
      </c>
      <c r="Y9" s="45">
        <f t="shared" si="51"/>
        <v>0</v>
      </c>
      <c r="Z9" s="46">
        <f t="shared" si="7"/>
        <v>-122</v>
      </c>
      <c r="AA9" s="51">
        <f t="shared" ref="AA9:AB9" si="52">SUM(AA10:AA12)</f>
        <v>122</v>
      </c>
      <c r="AB9" s="45">
        <f t="shared" si="52"/>
        <v>0</v>
      </c>
      <c r="AC9" s="46">
        <f t="shared" si="8"/>
        <v>-122</v>
      </c>
      <c r="AD9" s="51">
        <f t="shared" ref="AD9:AE9" si="53">SUM(AD10:AD12)</f>
        <v>122</v>
      </c>
      <c r="AE9" s="45">
        <f t="shared" si="53"/>
        <v>0</v>
      </c>
      <c r="AF9" s="46">
        <f t="shared" si="9"/>
        <v>-122</v>
      </c>
      <c r="AG9" s="51">
        <f t="shared" ref="AG9:AH9" si="54">SUM(AG10:AG12)</f>
        <v>122</v>
      </c>
      <c r="AH9" s="45">
        <f t="shared" si="54"/>
        <v>0</v>
      </c>
      <c r="AI9" s="46">
        <f t="shared" si="10"/>
        <v>-122</v>
      </c>
      <c r="AJ9" s="51">
        <f t="shared" ref="AJ9:AK9" si="55">SUM(AJ10:AJ12)</f>
        <v>122</v>
      </c>
      <c r="AK9" s="45">
        <f t="shared" si="55"/>
        <v>0</v>
      </c>
      <c r="AL9" s="46">
        <f t="shared" si="11"/>
        <v>-122</v>
      </c>
      <c r="AM9" s="38"/>
      <c r="AN9" s="38"/>
      <c r="AO9" s="38"/>
    </row>
    <row r="10" spans="1:41" s="1" customFormat="1" ht="20.149999999999999" customHeight="1">
      <c r="A10" s="56" t="s">
        <v>73</v>
      </c>
      <c r="B10" s="44" t="s">
        <v>25</v>
      </c>
      <c r="C10" s="52">
        <v>54</v>
      </c>
      <c r="D10" s="37">
        <v>20</v>
      </c>
      <c r="E10" s="47">
        <f t="shared" si="0"/>
        <v>-34</v>
      </c>
      <c r="F10" s="52">
        <f>C10</f>
        <v>54</v>
      </c>
      <c r="G10" s="37">
        <v>23</v>
      </c>
      <c r="H10" s="47">
        <f t="shared" si="1"/>
        <v>-31</v>
      </c>
      <c r="I10" s="52">
        <f t="shared" ref="I10:I12" si="56">F10</f>
        <v>54</v>
      </c>
      <c r="J10" s="37">
        <v>27</v>
      </c>
      <c r="K10" s="47">
        <f t="shared" si="2"/>
        <v>-27</v>
      </c>
      <c r="L10" s="52">
        <f t="shared" ref="L10:L12" si="57">I10</f>
        <v>54</v>
      </c>
      <c r="M10" s="37">
        <v>13</v>
      </c>
      <c r="N10" s="47">
        <v>-41</v>
      </c>
      <c r="O10" s="52">
        <f t="shared" ref="O10:O12" si="58">L10</f>
        <v>54</v>
      </c>
      <c r="P10" s="37">
        <v>20</v>
      </c>
      <c r="Q10" s="47">
        <f t="shared" si="4"/>
        <v>-34</v>
      </c>
      <c r="R10" s="52">
        <f t="shared" ref="R10:R12" si="59">O10</f>
        <v>54</v>
      </c>
      <c r="S10" s="37">
        <v>19</v>
      </c>
      <c r="T10" s="47">
        <f t="shared" si="5"/>
        <v>-35</v>
      </c>
      <c r="U10" s="52">
        <f>122-U11-U12</f>
        <v>54</v>
      </c>
      <c r="V10" s="37">
        <v>24</v>
      </c>
      <c r="W10" s="47">
        <f t="shared" si="6"/>
        <v>-30</v>
      </c>
      <c r="X10" s="52">
        <f t="shared" ref="X10:X12" si="60">U10</f>
        <v>54</v>
      </c>
      <c r="Y10" s="37"/>
      <c r="Z10" s="47">
        <f t="shared" si="7"/>
        <v>-54</v>
      </c>
      <c r="AA10" s="52">
        <f t="shared" ref="AA10:AA12" si="61">X10</f>
        <v>54</v>
      </c>
      <c r="AB10" s="37"/>
      <c r="AC10" s="47">
        <f t="shared" si="8"/>
        <v>-54</v>
      </c>
      <c r="AD10" s="52">
        <f t="shared" ref="AD10:AD12" si="62">AA10</f>
        <v>54</v>
      </c>
      <c r="AE10" s="37"/>
      <c r="AF10" s="47">
        <f t="shared" si="9"/>
        <v>-54</v>
      </c>
      <c r="AG10" s="52">
        <f t="shared" ref="AG10:AG12" si="63">AD10</f>
        <v>54</v>
      </c>
      <c r="AH10" s="37"/>
      <c r="AI10" s="47">
        <f t="shared" si="10"/>
        <v>-54</v>
      </c>
      <c r="AJ10" s="52">
        <f t="shared" ref="AJ10:AJ12" si="64">AG10</f>
        <v>54</v>
      </c>
      <c r="AK10" s="37"/>
      <c r="AL10" s="47">
        <f t="shared" si="11"/>
        <v>-54</v>
      </c>
      <c r="AM10" s="38"/>
      <c r="AN10" s="38"/>
      <c r="AO10" s="38"/>
    </row>
    <row r="11" spans="1:41" s="1" customFormat="1" ht="20.149999999999999" customHeight="1">
      <c r="A11" s="56" t="s">
        <v>73</v>
      </c>
      <c r="B11" s="44" t="s">
        <v>24</v>
      </c>
      <c r="C11" s="52">
        <v>64</v>
      </c>
      <c r="D11" s="37">
        <v>53</v>
      </c>
      <c r="E11" s="47">
        <f t="shared" si="0"/>
        <v>-11</v>
      </c>
      <c r="F11" s="52">
        <f>C11</f>
        <v>64</v>
      </c>
      <c r="G11" s="37">
        <v>52</v>
      </c>
      <c r="H11" s="47">
        <f t="shared" si="1"/>
        <v>-12</v>
      </c>
      <c r="I11" s="52">
        <f t="shared" si="56"/>
        <v>64</v>
      </c>
      <c r="J11" s="37">
        <v>64</v>
      </c>
      <c r="K11" s="47">
        <f t="shared" si="2"/>
        <v>0</v>
      </c>
      <c r="L11" s="52">
        <f t="shared" si="57"/>
        <v>64</v>
      </c>
      <c r="M11" s="37">
        <v>60</v>
      </c>
      <c r="N11" s="47">
        <v>-4</v>
      </c>
      <c r="O11" s="52">
        <f t="shared" si="58"/>
        <v>64</v>
      </c>
      <c r="P11" s="37">
        <v>42</v>
      </c>
      <c r="Q11" s="47">
        <f t="shared" si="4"/>
        <v>-22</v>
      </c>
      <c r="R11" s="52">
        <f t="shared" si="59"/>
        <v>64</v>
      </c>
      <c r="S11" s="37">
        <v>43</v>
      </c>
      <c r="T11" s="47">
        <f t="shared" si="5"/>
        <v>-21</v>
      </c>
      <c r="U11" s="52">
        <f t="shared" ref="U11:U12" si="65">R11</f>
        <v>64</v>
      </c>
      <c r="V11" s="37">
        <v>47</v>
      </c>
      <c r="W11" s="47">
        <f t="shared" si="6"/>
        <v>-17</v>
      </c>
      <c r="X11" s="52">
        <f t="shared" si="60"/>
        <v>64</v>
      </c>
      <c r="Y11" s="37"/>
      <c r="Z11" s="47">
        <f t="shared" si="7"/>
        <v>-64</v>
      </c>
      <c r="AA11" s="52">
        <f t="shared" si="61"/>
        <v>64</v>
      </c>
      <c r="AB11" s="37"/>
      <c r="AC11" s="47">
        <f t="shared" si="8"/>
        <v>-64</v>
      </c>
      <c r="AD11" s="52">
        <f t="shared" si="62"/>
        <v>64</v>
      </c>
      <c r="AE11" s="37"/>
      <c r="AF11" s="47">
        <f t="shared" si="9"/>
        <v>-64</v>
      </c>
      <c r="AG11" s="52">
        <f t="shared" si="63"/>
        <v>64</v>
      </c>
      <c r="AH11" s="37"/>
      <c r="AI11" s="47">
        <f t="shared" si="10"/>
        <v>-64</v>
      </c>
      <c r="AJ11" s="52">
        <f t="shared" si="64"/>
        <v>64</v>
      </c>
      <c r="AK11" s="37"/>
      <c r="AL11" s="47">
        <f t="shared" si="11"/>
        <v>-64</v>
      </c>
      <c r="AM11" s="38"/>
      <c r="AN11" s="38"/>
      <c r="AO11" s="38"/>
    </row>
    <row r="12" spans="1:41" s="1" customFormat="1" ht="20.149999999999999" customHeight="1" thickBot="1">
      <c r="A12" s="57" t="s">
        <v>73</v>
      </c>
      <c r="B12" s="50" t="s">
        <v>81</v>
      </c>
      <c r="C12" s="53">
        <v>4</v>
      </c>
      <c r="D12" s="48">
        <v>21</v>
      </c>
      <c r="E12" s="49">
        <f t="shared" si="0"/>
        <v>17</v>
      </c>
      <c r="F12" s="53">
        <f>C12</f>
        <v>4</v>
      </c>
      <c r="G12" s="48">
        <v>12</v>
      </c>
      <c r="H12" s="49">
        <f t="shared" si="1"/>
        <v>8</v>
      </c>
      <c r="I12" s="53">
        <f t="shared" si="56"/>
        <v>4</v>
      </c>
      <c r="J12" s="48">
        <v>30</v>
      </c>
      <c r="K12" s="49">
        <f t="shared" si="2"/>
        <v>26</v>
      </c>
      <c r="L12" s="53">
        <f t="shared" si="57"/>
        <v>4</v>
      </c>
      <c r="M12" s="48">
        <v>23</v>
      </c>
      <c r="N12" s="49">
        <v>19</v>
      </c>
      <c r="O12" s="53">
        <f t="shared" si="58"/>
        <v>4</v>
      </c>
      <c r="P12" s="48">
        <v>15</v>
      </c>
      <c r="Q12" s="49">
        <f t="shared" si="4"/>
        <v>11</v>
      </c>
      <c r="R12" s="53">
        <f t="shared" si="59"/>
        <v>4</v>
      </c>
      <c r="S12" s="48">
        <v>21</v>
      </c>
      <c r="T12" s="49">
        <f t="shared" si="5"/>
        <v>17</v>
      </c>
      <c r="U12" s="53">
        <f t="shared" si="65"/>
        <v>4</v>
      </c>
      <c r="V12" s="48">
        <v>17</v>
      </c>
      <c r="W12" s="49">
        <f t="shared" si="6"/>
        <v>13</v>
      </c>
      <c r="X12" s="53">
        <f t="shared" si="60"/>
        <v>4</v>
      </c>
      <c r="Y12" s="48"/>
      <c r="Z12" s="49">
        <f t="shared" si="7"/>
        <v>-4</v>
      </c>
      <c r="AA12" s="53">
        <f t="shared" si="61"/>
        <v>4</v>
      </c>
      <c r="AB12" s="48"/>
      <c r="AC12" s="49">
        <f t="shared" si="8"/>
        <v>-4</v>
      </c>
      <c r="AD12" s="53">
        <f t="shared" si="62"/>
        <v>4</v>
      </c>
      <c r="AE12" s="48"/>
      <c r="AF12" s="49">
        <f t="shared" si="9"/>
        <v>-4</v>
      </c>
      <c r="AG12" s="53">
        <f t="shared" si="63"/>
        <v>4</v>
      </c>
      <c r="AH12" s="48"/>
      <c r="AI12" s="49">
        <f t="shared" si="10"/>
        <v>-4</v>
      </c>
      <c r="AJ12" s="53">
        <f t="shared" si="64"/>
        <v>4</v>
      </c>
      <c r="AK12" s="48"/>
      <c r="AL12" s="49">
        <f t="shared" si="11"/>
        <v>-4</v>
      </c>
      <c r="AM12" s="38"/>
      <c r="AN12" s="38"/>
      <c r="AO12" s="38"/>
    </row>
    <row r="13" spans="1:41" s="1" customFormat="1" ht="20.149999999999999" customHeight="1">
      <c r="A13" s="55" t="s">
        <v>74</v>
      </c>
      <c r="B13" s="16" t="s">
        <v>71</v>
      </c>
      <c r="C13" s="51" t="s">
        <v>88</v>
      </c>
      <c r="D13" s="45" t="s">
        <v>88</v>
      </c>
      <c r="E13" s="46" t="s">
        <v>88</v>
      </c>
      <c r="F13" s="51" t="s">
        <v>88</v>
      </c>
      <c r="G13" s="45" t="s">
        <v>88</v>
      </c>
      <c r="H13" s="46" t="s">
        <v>88</v>
      </c>
      <c r="I13" s="51" t="s">
        <v>88</v>
      </c>
      <c r="J13" s="45" t="s">
        <v>88</v>
      </c>
      <c r="K13" s="46" t="s">
        <v>88</v>
      </c>
      <c r="L13" s="51" t="s">
        <v>88</v>
      </c>
      <c r="M13" s="45" t="s">
        <v>88</v>
      </c>
      <c r="N13" s="46" t="s">
        <v>88</v>
      </c>
      <c r="O13" s="51" t="s">
        <v>88</v>
      </c>
      <c r="P13" s="45" t="s">
        <v>88</v>
      </c>
      <c r="Q13" s="46" t="s">
        <v>88</v>
      </c>
      <c r="R13" s="51" t="s">
        <v>88</v>
      </c>
      <c r="S13" s="45" t="s">
        <v>88</v>
      </c>
      <c r="T13" s="46" t="s">
        <v>88</v>
      </c>
      <c r="U13" s="51" t="s">
        <v>88</v>
      </c>
      <c r="V13" s="45" t="s">
        <v>88</v>
      </c>
      <c r="W13" s="46" t="s">
        <v>88</v>
      </c>
      <c r="X13" s="51" t="s">
        <v>88</v>
      </c>
      <c r="Y13" s="45" t="s">
        <v>88</v>
      </c>
      <c r="Z13" s="46" t="s">
        <v>88</v>
      </c>
      <c r="AA13" s="51" t="s">
        <v>88</v>
      </c>
      <c r="AB13" s="45" t="s">
        <v>88</v>
      </c>
      <c r="AC13" s="46" t="s">
        <v>88</v>
      </c>
      <c r="AD13" s="51" t="s">
        <v>88</v>
      </c>
      <c r="AE13" s="45" t="s">
        <v>88</v>
      </c>
      <c r="AF13" s="46" t="s">
        <v>88</v>
      </c>
      <c r="AG13" s="51" t="s">
        <v>88</v>
      </c>
      <c r="AH13" s="45" t="s">
        <v>88</v>
      </c>
      <c r="AI13" s="46" t="s">
        <v>88</v>
      </c>
      <c r="AJ13" s="51" t="s">
        <v>88</v>
      </c>
      <c r="AK13" s="45" t="s">
        <v>88</v>
      </c>
      <c r="AL13" s="46" t="s">
        <v>88</v>
      </c>
      <c r="AM13" s="38"/>
      <c r="AN13" s="38"/>
      <c r="AO13" s="38"/>
    </row>
    <row r="14" spans="1:41" s="1" customFormat="1" ht="20.149999999999999" customHeight="1">
      <c r="A14" s="56" t="s">
        <v>74</v>
      </c>
      <c r="B14" s="44" t="s">
        <v>25</v>
      </c>
      <c r="C14" s="52" t="s">
        <v>89</v>
      </c>
      <c r="D14" s="37" t="s">
        <v>88</v>
      </c>
      <c r="E14" s="47" t="s">
        <v>88</v>
      </c>
      <c r="F14" s="52" t="s">
        <v>89</v>
      </c>
      <c r="G14" s="37" t="s">
        <v>88</v>
      </c>
      <c r="H14" s="47" t="s">
        <v>88</v>
      </c>
      <c r="I14" s="52" t="s">
        <v>89</v>
      </c>
      <c r="J14" s="37" t="s">
        <v>88</v>
      </c>
      <c r="K14" s="47" t="s">
        <v>88</v>
      </c>
      <c r="L14" s="52" t="s">
        <v>89</v>
      </c>
      <c r="M14" s="37" t="s">
        <v>88</v>
      </c>
      <c r="N14" s="47" t="s">
        <v>88</v>
      </c>
      <c r="O14" s="52" t="s">
        <v>89</v>
      </c>
      <c r="P14" s="37" t="s">
        <v>88</v>
      </c>
      <c r="Q14" s="47" t="s">
        <v>89</v>
      </c>
      <c r="R14" s="52" t="s">
        <v>89</v>
      </c>
      <c r="S14" s="37" t="s">
        <v>88</v>
      </c>
      <c r="T14" s="47" t="s">
        <v>89</v>
      </c>
      <c r="U14" s="52" t="s">
        <v>89</v>
      </c>
      <c r="V14" s="37" t="s">
        <v>88</v>
      </c>
      <c r="W14" s="47" t="s">
        <v>89</v>
      </c>
      <c r="X14" s="52" t="s">
        <v>89</v>
      </c>
      <c r="Y14" s="37" t="s">
        <v>89</v>
      </c>
      <c r="Z14" s="47" t="s">
        <v>89</v>
      </c>
      <c r="AA14" s="52" t="s">
        <v>89</v>
      </c>
      <c r="AB14" s="37" t="s">
        <v>89</v>
      </c>
      <c r="AC14" s="47" t="s">
        <v>89</v>
      </c>
      <c r="AD14" s="52" t="s">
        <v>89</v>
      </c>
      <c r="AE14" s="37" t="s">
        <v>89</v>
      </c>
      <c r="AF14" s="47" t="s">
        <v>89</v>
      </c>
      <c r="AG14" s="52" t="s">
        <v>89</v>
      </c>
      <c r="AH14" s="37" t="s">
        <v>89</v>
      </c>
      <c r="AI14" s="47" t="s">
        <v>89</v>
      </c>
      <c r="AJ14" s="52" t="s">
        <v>89</v>
      </c>
      <c r="AK14" s="37" t="s">
        <v>89</v>
      </c>
      <c r="AL14" s="47" t="s">
        <v>89</v>
      </c>
      <c r="AM14" s="38"/>
      <c r="AN14" s="38"/>
      <c r="AO14" s="38"/>
    </row>
    <row r="15" spans="1:41" s="1" customFormat="1" ht="20.149999999999999" customHeight="1">
      <c r="A15" s="56" t="s">
        <v>74</v>
      </c>
      <c r="B15" s="44" t="s">
        <v>24</v>
      </c>
      <c r="C15" s="52" t="s">
        <v>89</v>
      </c>
      <c r="D15" s="37" t="s">
        <v>88</v>
      </c>
      <c r="E15" s="47" t="s">
        <v>88</v>
      </c>
      <c r="F15" s="52" t="s">
        <v>89</v>
      </c>
      <c r="G15" s="37" t="s">
        <v>88</v>
      </c>
      <c r="H15" s="47" t="s">
        <v>88</v>
      </c>
      <c r="I15" s="52" t="s">
        <v>89</v>
      </c>
      <c r="J15" s="37" t="s">
        <v>88</v>
      </c>
      <c r="K15" s="47" t="s">
        <v>88</v>
      </c>
      <c r="L15" s="52" t="s">
        <v>89</v>
      </c>
      <c r="M15" s="37" t="s">
        <v>88</v>
      </c>
      <c r="N15" s="47" t="s">
        <v>88</v>
      </c>
      <c r="O15" s="52" t="s">
        <v>89</v>
      </c>
      <c r="P15" s="37" t="s">
        <v>88</v>
      </c>
      <c r="Q15" s="47" t="s">
        <v>89</v>
      </c>
      <c r="R15" s="52" t="s">
        <v>89</v>
      </c>
      <c r="S15" s="37" t="s">
        <v>88</v>
      </c>
      <c r="T15" s="47" t="s">
        <v>89</v>
      </c>
      <c r="U15" s="52" t="s">
        <v>89</v>
      </c>
      <c r="V15" s="37" t="s">
        <v>88</v>
      </c>
      <c r="W15" s="47" t="s">
        <v>89</v>
      </c>
      <c r="X15" s="52" t="s">
        <v>89</v>
      </c>
      <c r="Y15" s="37" t="s">
        <v>89</v>
      </c>
      <c r="Z15" s="47" t="s">
        <v>89</v>
      </c>
      <c r="AA15" s="52" t="s">
        <v>89</v>
      </c>
      <c r="AB15" s="37" t="s">
        <v>89</v>
      </c>
      <c r="AC15" s="47" t="s">
        <v>89</v>
      </c>
      <c r="AD15" s="52" t="s">
        <v>89</v>
      </c>
      <c r="AE15" s="37" t="s">
        <v>89</v>
      </c>
      <c r="AF15" s="47" t="s">
        <v>89</v>
      </c>
      <c r="AG15" s="52" t="s">
        <v>89</v>
      </c>
      <c r="AH15" s="37" t="s">
        <v>89</v>
      </c>
      <c r="AI15" s="47" t="s">
        <v>89</v>
      </c>
      <c r="AJ15" s="52" t="s">
        <v>89</v>
      </c>
      <c r="AK15" s="37" t="s">
        <v>89</v>
      </c>
      <c r="AL15" s="47" t="s">
        <v>89</v>
      </c>
      <c r="AM15" s="38"/>
      <c r="AN15" s="38"/>
      <c r="AO15" s="38"/>
    </row>
    <row r="16" spans="1:41" s="1" customFormat="1" ht="20.149999999999999" customHeight="1" thickBot="1">
      <c r="A16" s="57" t="s">
        <v>74</v>
      </c>
      <c r="B16" s="50" t="s">
        <v>81</v>
      </c>
      <c r="C16" s="53" t="s">
        <v>89</v>
      </c>
      <c r="D16" s="48" t="s">
        <v>88</v>
      </c>
      <c r="E16" s="49" t="s">
        <v>88</v>
      </c>
      <c r="F16" s="53" t="s">
        <v>89</v>
      </c>
      <c r="G16" s="48" t="s">
        <v>88</v>
      </c>
      <c r="H16" s="49" t="s">
        <v>88</v>
      </c>
      <c r="I16" s="53" t="s">
        <v>89</v>
      </c>
      <c r="J16" s="48" t="s">
        <v>88</v>
      </c>
      <c r="K16" s="49" t="s">
        <v>88</v>
      </c>
      <c r="L16" s="53" t="s">
        <v>89</v>
      </c>
      <c r="M16" s="48" t="s">
        <v>88</v>
      </c>
      <c r="N16" s="49" t="s">
        <v>88</v>
      </c>
      <c r="O16" s="53" t="s">
        <v>89</v>
      </c>
      <c r="P16" s="48" t="s">
        <v>88</v>
      </c>
      <c r="Q16" s="49" t="s">
        <v>89</v>
      </c>
      <c r="R16" s="53" t="s">
        <v>89</v>
      </c>
      <c r="S16" s="48" t="s">
        <v>88</v>
      </c>
      <c r="T16" s="49" t="s">
        <v>89</v>
      </c>
      <c r="U16" s="53" t="s">
        <v>89</v>
      </c>
      <c r="V16" s="48" t="s">
        <v>88</v>
      </c>
      <c r="W16" s="49" t="s">
        <v>89</v>
      </c>
      <c r="X16" s="53" t="s">
        <v>89</v>
      </c>
      <c r="Y16" s="48" t="s">
        <v>89</v>
      </c>
      <c r="Z16" s="49" t="s">
        <v>89</v>
      </c>
      <c r="AA16" s="53" t="s">
        <v>89</v>
      </c>
      <c r="AB16" s="48" t="s">
        <v>89</v>
      </c>
      <c r="AC16" s="49" t="s">
        <v>89</v>
      </c>
      <c r="AD16" s="53" t="s">
        <v>89</v>
      </c>
      <c r="AE16" s="48" t="s">
        <v>89</v>
      </c>
      <c r="AF16" s="49" t="s">
        <v>89</v>
      </c>
      <c r="AG16" s="53" t="s">
        <v>89</v>
      </c>
      <c r="AH16" s="48" t="s">
        <v>89</v>
      </c>
      <c r="AI16" s="49" t="s">
        <v>89</v>
      </c>
      <c r="AJ16" s="53" t="s">
        <v>89</v>
      </c>
      <c r="AK16" s="48" t="s">
        <v>89</v>
      </c>
      <c r="AL16" s="49" t="s">
        <v>89</v>
      </c>
      <c r="AM16" s="38"/>
      <c r="AN16" s="38"/>
      <c r="AO16" s="38"/>
    </row>
    <row r="17" spans="1:41" s="1" customFormat="1" ht="20.149999999999999" customHeight="1">
      <c r="A17" s="55" t="s">
        <v>72</v>
      </c>
      <c r="B17" s="16" t="s">
        <v>71</v>
      </c>
      <c r="C17" s="51">
        <f>SUM(C18:C21)</f>
        <v>133</v>
      </c>
      <c r="D17" s="45">
        <v>90</v>
      </c>
      <c r="E17" s="46">
        <f t="shared" si="0"/>
        <v>-43</v>
      </c>
      <c r="F17" s="51">
        <f>SUM(F18:F21)</f>
        <v>133</v>
      </c>
      <c r="G17" s="45">
        <v>131</v>
      </c>
      <c r="H17" s="46">
        <f t="shared" si="1"/>
        <v>-2</v>
      </c>
      <c r="I17" s="51">
        <f t="shared" ref="I17:J17" si="66">SUM(I18:I21)</f>
        <v>133</v>
      </c>
      <c r="J17" s="45">
        <f t="shared" si="66"/>
        <v>101</v>
      </c>
      <c r="K17" s="46">
        <f t="shared" si="2"/>
        <v>-32</v>
      </c>
      <c r="L17" s="51">
        <f t="shared" ref="L17" si="67">SUM(L18:L21)</f>
        <v>133</v>
      </c>
      <c r="M17" s="45">
        <v>105</v>
      </c>
      <c r="N17" s="46">
        <v>-28</v>
      </c>
      <c r="O17" s="51">
        <f t="shared" ref="O17" si="68">SUM(O18:O21)</f>
        <v>133</v>
      </c>
      <c r="P17" s="45">
        <v>86</v>
      </c>
      <c r="Q17" s="46">
        <f t="shared" si="4"/>
        <v>-47</v>
      </c>
      <c r="R17" s="51">
        <f t="shared" ref="R17" si="69">SUM(R18:R21)</f>
        <v>133</v>
      </c>
      <c r="S17" s="45">
        <v>86</v>
      </c>
      <c r="T17" s="46">
        <f t="shared" si="5"/>
        <v>-47</v>
      </c>
      <c r="U17" s="64">
        <f t="shared" ref="U17" si="70">SUM(U18:U21)</f>
        <v>133</v>
      </c>
      <c r="V17" s="65">
        <v>84</v>
      </c>
      <c r="W17" s="66">
        <f t="shared" si="6"/>
        <v>-49</v>
      </c>
      <c r="X17" s="51">
        <f t="shared" ref="X17:Y17" si="71">SUM(X18:X21)</f>
        <v>133</v>
      </c>
      <c r="Y17" s="45">
        <f t="shared" si="71"/>
        <v>0</v>
      </c>
      <c r="Z17" s="46">
        <f t="shared" si="7"/>
        <v>-133</v>
      </c>
      <c r="AA17" s="51">
        <f t="shared" ref="AA17:AB17" si="72">SUM(AA18:AA21)</f>
        <v>133</v>
      </c>
      <c r="AB17" s="45">
        <f t="shared" si="72"/>
        <v>0</v>
      </c>
      <c r="AC17" s="46">
        <f t="shared" si="8"/>
        <v>-133</v>
      </c>
      <c r="AD17" s="51">
        <f t="shared" ref="AD17:AE17" si="73">SUM(AD18:AD21)</f>
        <v>133</v>
      </c>
      <c r="AE17" s="45">
        <f t="shared" si="73"/>
        <v>0</v>
      </c>
      <c r="AF17" s="46">
        <f t="shared" si="9"/>
        <v>-133</v>
      </c>
      <c r="AG17" s="51">
        <f t="shared" ref="AG17:AH17" si="74">SUM(AG18:AG21)</f>
        <v>133</v>
      </c>
      <c r="AH17" s="45">
        <f t="shared" si="74"/>
        <v>0</v>
      </c>
      <c r="AI17" s="46">
        <f t="shared" si="10"/>
        <v>-133</v>
      </c>
      <c r="AJ17" s="51">
        <f t="shared" ref="AJ17:AK17" si="75">SUM(AJ18:AJ21)</f>
        <v>133</v>
      </c>
      <c r="AK17" s="45">
        <f t="shared" si="75"/>
        <v>0</v>
      </c>
      <c r="AL17" s="46">
        <f t="shared" si="11"/>
        <v>-133</v>
      </c>
      <c r="AM17" s="38"/>
      <c r="AN17" s="38"/>
      <c r="AO17" s="38"/>
    </row>
    <row r="18" spans="1:41" s="1" customFormat="1" ht="20.149999999999999" customHeight="1">
      <c r="A18" s="56" t="s">
        <v>72</v>
      </c>
      <c r="B18" s="44" t="s">
        <v>25</v>
      </c>
      <c r="C18" s="52">
        <v>53</v>
      </c>
      <c r="D18" s="37">
        <v>7</v>
      </c>
      <c r="E18" s="47">
        <f t="shared" si="0"/>
        <v>-46</v>
      </c>
      <c r="F18" s="52">
        <f>C18</f>
        <v>53</v>
      </c>
      <c r="G18" s="37">
        <v>12</v>
      </c>
      <c r="H18" s="47">
        <f t="shared" si="1"/>
        <v>-41</v>
      </c>
      <c r="I18" s="52">
        <f t="shared" ref="I18:I21" si="76">F18</f>
        <v>53</v>
      </c>
      <c r="J18" s="37">
        <v>9</v>
      </c>
      <c r="K18" s="47">
        <f t="shared" si="2"/>
        <v>-44</v>
      </c>
      <c r="L18" s="52">
        <f t="shared" ref="L18:L21" si="77">I18</f>
        <v>53</v>
      </c>
      <c r="M18" s="37">
        <v>13</v>
      </c>
      <c r="N18" s="47">
        <v>-40</v>
      </c>
      <c r="O18" s="52">
        <f t="shared" ref="O18:O21" si="78">L18</f>
        <v>53</v>
      </c>
      <c r="P18" s="37">
        <v>23</v>
      </c>
      <c r="Q18" s="47">
        <f t="shared" si="4"/>
        <v>-30</v>
      </c>
      <c r="R18" s="52">
        <f t="shared" ref="R18:R21" si="79">O18</f>
        <v>53</v>
      </c>
      <c r="S18" s="37">
        <v>20</v>
      </c>
      <c r="T18" s="47">
        <f t="shared" si="5"/>
        <v>-33</v>
      </c>
      <c r="U18" s="67">
        <f t="shared" ref="U18:U21" si="80">R18</f>
        <v>53</v>
      </c>
      <c r="V18" s="68">
        <v>11</v>
      </c>
      <c r="W18" s="69">
        <f t="shared" si="6"/>
        <v>-42</v>
      </c>
      <c r="X18" s="52">
        <f t="shared" ref="X18:X21" si="81">U18</f>
        <v>53</v>
      </c>
      <c r="Y18" s="37"/>
      <c r="Z18" s="47">
        <f t="shared" si="7"/>
        <v>-53</v>
      </c>
      <c r="AA18" s="52">
        <f t="shared" ref="AA18:AA21" si="82">X18</f>
        <v>53</v>
      </c>
      <c r="AB18" s="37"/>
      <c r="AC18" s="47">
        <f t="shared" si="8"/>
        <v>-53</v>
      </c>
      <c r="AD18" s="52">
        <f t="shared" ref="AD18:AD21" si="83">AA18</f>
        <v>53</v>
      </c>
      <c r="AE18" s="37"/>
      <c r="AF18" s="47">
        <f t="shared" si="9"/>
        <v>-53</v>
      </c>
      <c r="AG18" s="52">
        <f t="shared" ref="AG18:AG21" si="84">AD18</f>
        <v>53</v>
      </c>
      <c r="AH18" s="37"/>
      <c r="AI18" s="47">
        <f t="shared" si="10"/>
        <v>-53</v>
      </c>
      <c r="AJ18" s="52">
        <f t="shared" ref="AJ18:AJ21" si="85">AG18</f>
        <v>53</v>
      </c>
      <c r="AK18" s="37"/>
      <c r="AL18" s="47">
        <f t="shared" si="11"/>
        <v>-53</v>
      </c>
      <c r="AM18" s="38"/>
      <c r="AN18" s="38"/>
      <c r="AO18" s="38"/>
    </row>
    <row r="19" spans="1:41" s="1" customFormat="1" ht="20.149999999999999" customHeight="1">
      <c r="A19" s="56" t="s">
        <v>72</v>
      </c>
      <c r="B19" s="44" t="s">
        <v>24</v>
      </c>
      <c r="C19" s="52">
        <v>40</v>
      </c>
      <c r="D19" s="37">
        <v>36</v>
      </c>
      <c r="E19" s="47">
        <f t="shared" si="0"/>
        <v>-4</v>
      </c>
      <c r="F19" s="52">
        <f>C19</f>
        <v>40</v>
      </c>
      <c r="G19" s="37">
        <v>52</v>
      </c>
      <c r="H19" s="47">
        <f t="shared" si="1"/>
        <v>12</v>
      </c>
      <c r="I19" s="52">
        <f t="shared" si="76"/>
        <v>40</v>
      </c>
      <c r="J19" s="37">
        <v>35</v>
      </c>
      <c r="K19" s="47">
        <f t="shared" si="2"/>
        <v>-5</v>
      </c>
      <c r="L19" s="52">
        <f t="shared" si="77"/>
        <v>40</v>
      </c>
      <c r="M19" s="37">
        <v>51</v>
      </c>
      <c r="N19" s="47">
        <v>11</v>
      </c>
      <c r="O19" s="52">
        <f t="shared" si="78"/>
        <v>40</v>
      </c>
      <c r="P19" s="37">
        <v>30</v>
      </c>
      <c r="Q19" s="47">
        <f t="shared" si="4"/>
        <v>-10</v>
      </c>
      <c r="R19" s="52">
        <f t="shared" si="79"/>
        <v>40</v>
      </c>
      <c r="S19" s="37">
        <v>30</v>
      </c>
      <c r="T19" s="47">
        <f t="shared" si="5"/>
        <v>-10</v>
      </c>
      <c r="U19" s="67">
        <f t="shared" si="80"/>
        <v>40</v>
      </c>
      <c r="V19" s="68">
        <v>29</v>
      </c>
      <c r="W19" s="69">
        <f t="shared" si="6"/>
        <v>-11</v>
      </c>
      <c r="X19" s="52">
        <f t="shared" si="81"/>
        <v>40</v>
      </c>
      <c r="Y19" s="37"/>
      <c r="Z19" s="47">
        <f t="shared" si="7"/>
        <v>-40</v>
      </c>
      <c r="AA19" s="52">
        <f t="shared" si="82"/>
        <v>40</v>
      </c>
      <c r="AB19" s="37"/>
      <c r="AC19" s="47">
        <f t="shared" si="8"/>
        <v>-40</v>
      </c>
      <c r="AD19" s="52">
        <f t="shared" si="83"/>
        <v>40</v>
      </c>
      <c r="AE19" s="37"/>
      <c r="AF19" s="47">
        <f t="shared" si="9"/>
        <v>-40</v>
      </c>
      <c r="AG19" s="52">
        <f t="shared" si="84"/>
        <v>40</v>
      </c>
      <c r="AH19" s="37"/>
      <c r="AI19" s="47">
        <f t="shared" si="10"/>
        <v>-40</v>
      </c>
      <c r="AJ19" s="52">
        <f t="shared" si="85"/>
        <v>40</v>
      </c>
      <c r="AK19" s="37"/>
      <c r="AL19" s="47">
        <f t="shared" si="11"/>
        <v>-40</v>
      </c>
      <c r="AM19" s="38"/>
      <c r="AN19" s="38"/>
      <c r="AO19" s="38"/>
    </row>
    <row r="20" spans="1:41" s="1" customFormat="1" ht="20.149999999999999" customHeight="1">
      <c r="A20" s="56" t="s">
        <v>72</v>
      </c>
      <c r="B20" s="44" t="s">
        <v>81</v>
      </c>
      <c r="C20" s="52">
        <v>9</v>
      </c>
      <c r="D20" s="37">
        <v>11</v>
      </c>
      <c r="E20" s="47">
        <f t="shared" si="0"/>
        <v>2</v>
      </c>
      <c r="F20" s="52">
        <f>C20</f>
        <v>9</v>
      </c>
      <c r="G20" s="37">
        <v>11</v>
      </c>
      <c r="H20" s="47">
        <f t="shared" si="1"/>
        <v>2</v>
      </c>
      <c r="I20" s="52">
        <f t="shared" si="76"/>
        <v>9</v>
      </c>
      <c r="J20" s="37">
        <v>16</v>
      </c>
      <c r="K20" s="47">
        <f t="shared" si="2"/>
        <v>7</v>
      </c>
      <c r="L20" s="52">
        <f t="shared" si="77"/>
        <v>9</v>
      </c>
      <c r="M20" s="37">
        <v>16</v>
      </c>
      <c r="N20" s="47">
        <v>7</v>
      </c>
      <c r="O20" s="52">
        <f t="shared" si="78"/>
        <v>9</v>
      </c>
      <c r="P20" s="37">
        <v>11</v>
      </c>
      <c r="Q20" s="47">
        <f t="shared" si="4"/>
        <v>2</v>
      </c>
      <c r="R20" s="52">
        <f t="shared" si="79"/>
        <v>9</v>
      </c>
      <c r="S20" s="37">
        <v>20</v>
      </c>
      <c r="T20" s="47">
        <f t="shared" si="5"/>
        <v>11</v>
      </c>
      <c r="U20" s="67">
        <f t="shared" si="80"/>
        <v>9</v>
      </c>
      <c r="V20" s="68">
        <v>18</v>
      </c>
      <c r="W20" s="69">
        <f t="shared" si="6"/>
        <v>9</v>
      </c>
      <c r="X20" s="52">
        <f t="shared" si="81"/>
        <v>9</v>
      </c>
      <c r="Y20" s="37"/>
      <c r="Z20" s="47">
        <f t="shared" si="7"/>
        <v>-9</v>
      </c>
      <c r="AA20" s="52">
        <f t="shared" si="82"/>
        <v>9</v>
      </c>
      <c r="AB20" s="37"/>
      <c r="AC20" s="47">
        <f t="shared" si="8"/>
        <v>-9</v>
      </c>
      <c r="AD20" s="52">
        <f t="shared" si="83"/>
        <v>9</v>
      </c>
      <c r="AE20" s="37"/>
      <c r="AF20" s="47">
        <f t="shared" si="9"/>
        <v>-9</v>
      </c>
      <c r="AG20" s="52">
        <f t="shared" si="84"/>
        <v>9</v>
      </c>
      <c r="AH20" s="37"/>
      <c r="AI20" s="47">
        <f t="shared" si="10"/>
        <v>-9</v>
      </c>
      <c r="AJ20" s="52">
        <f t="shared" si="85"/>
        <v>9</v>
      </c>
      <c r="AK20" s="37"/>
      <c r="AL20" s="47">
        <f t="shared" si="11"/>
        <v>-9</v>
      </c>
      <c r="AM20" s="38"/>
      <c r="AN20" s="38"/>
      <c r="AO20" s="38"/>
    </row>
    <row r="21" spans="1:41" s="1" customFormat="1" ht="20.149999999999999" customHeight="1" thickBot="1">
      <c r="A21" s="57" t="s">
        <v>72</v>
      </c>
      <c r="B21" s="50" t="s">
        <v>82</v>
      </c>
      <c r="C21" s="53">
        <v>31</v>
      </c>
      <c r="D21" s="48">
        <v>36</v>
      </c>
      <c r="E21" s="49">
        <f t="shared" si="0"/>
        <v>5</v>
      </c>
      <c r="F21" s="53">
        <f>C21</f>
        <v>31</v>
      </c>
      <c r="G21" s="48">
        <v>56</v>
      </c>
      <c r="H21" s="49">
        <f t="shared" si="1"/>
        <v>25</v>
      </c>
      <c r="I21" s="53">
        <f t="shared" si="76"/>
        <v>31</v>
      </c>
      <c r="J21" s="48">
        <v>41</v>
      </c>
      <c r="K21" s="49">
        <f t="shared" si="2"/>
        <v>10</v>
      </c>
      <c r="L21" s="53">
        <f t="shared" si="77"/>
        <v>31</v>
      </c>
      <c r="M21" s="48">
        <v>25</v>
      </c>
      <c r="N21" s="49">
        <v>-6</v>
      </c>
      <c r="O21" s="53">
        <f t="shared" si="78"/>
        <v>31</v>
      </c>
      <c r="P21" s="48">
        <v>22</v>
      </c>
      <c r="Q21" s="49">
        <f t="shared" si="4"/>
        <v>-9</v>
      </c>
      <c r="R21" s="53">
        <f t="shared" si="79"/>
        <v>31</v>
      </c>
      <c r="S21" s="48">
        <v>16</v>
      </c>
      <c r="T21" s="49">
        <f t="shared" si="5"/>
        <v>-15</v>
      </c>
      <c r="U21" s="70">
        <f t="shared" si="80"/>
        <v>31</v>
      </c>
      <c r="V21" s="71">
        <v>26</v>
      </c>
      <c r="W21" s="72">
        <f t="shared" si="6"/>
        <v>-5</v>
      </c>
      <c r="X21" s="53">
        <f t="shared" si="81"/>
        <v>31</v>
      </c>
      <c r="Y21" s="48"/>
      <c r="Z21" s="49">
        <f t="shared" si="7"/>
        <v>-31</v>
      </c>
      <c r="AA21" s="53">
        <f t="shared" si="82"/>
        <v>31</v>
      </c>
      <c r="AB21" s="48"/>
      <c r="AC21" s="49">
        <f t="shared" si="8"/>
        <v>-31</v>
      </c>
      <c r="AD21" s="53">
        <f t="shared" si="83"/>
        <v>31</v>
      </c>
      <c r="AE21" s="48"/>
      <c r="AF21" s="49">
        <f t="shared" si="9"/>
        <v>-31</v>
      </c>
      <c r="AG21" s="53">
        <f t="shared" si="84"/>
        <v>31</v>
      </c>
      <c r="AH21" s="48"/>
      <c r="AI21" s="49">
        <f t="shared" si="10"/>
        <v>-31</v>
      </c>
      <c r="AJ21" s="53">
        <f t="shared" si="85"/>
        <v>31</v>
      </c>
      <c r="AK21" s="48"/>
      <c r="AL21" s="49">
        <f t="shared" si="11"/>
        <v>-31</v>
      </c>
      <c r="AM21" s="38"/>
      <c r="AN21" s="38"/>
      <c r="AO21" s="38"/>
    </row>
    <row r="22" spans="1:41" s="1" customFormat="1" ht="20.149999999999999" customHeight="1">
      <c r="A22" s="55" t="s">
        <v>75</v>
      </c>
      <c r="B22" s="16" t="s">
        <v>71</v>
      </c>
      <c r="C22" s="51">
        <f>SUM(C23:C25)</f>
        <v>35</v>
      </c>
      <c r="D22" s="45">
        <v>39</v>
      </c>
      <c r="E22" s="46">
        <f t="shared" si="0"/>
        <v>4</v>
      </c>
      <c r="F22" s="51">
        <f>SUM(F23:F25)</f>
        <v>35</v>
      </c>
      <c r="G22" s="45">
        <v>27</v>
      </c>
      <c r="H22" s="46">
        <f t="shared" si="1"/>
        <v>-8</v>
      </c>
      <c r="I22" s="51">
        <f t="shared" ref="I22:J22" si="86">SUM(I23:I25)</f>
        <v>35</v>
      </c>
      <c r="J22" s="45">
        <f t="shared" si="86"/>
        <v>16</v>
      </c>
      <c r="K22" s="46">
        <f t="shared" si="2"/>
        <v>-19</v>
      </c>
      <c r="L22" s="51">
        <f t="shared" ref="L22" si="87">SUM(L23:L25)</f>
        <v>35</v>
      </c>
      <c r="M22" s="45">
        <v>70</v>
      </c>
      <c r="N22" s="46">
        <v>35</v>
      </c>
      <c r="O22" s="51">
        <f t="shared" ref="O22" si="88">SUM(O23:O25)</f>
        <v>35</v>
      </c>
      <c r="P22" s="45">
        <v>42</v>
      </c>
      <c r="Q22" s="46">
        <f t="shared" si="4"/>
        <v>7</v>
      </c>
      <c r="R22" s="51">
        <f t="shared" ref="R22" si="89">SUM(R23:R25)</f>
        <v>35</v>
      </c>
      <c r="S22" s="45">
        <v>37</v>
      </c>
      <c r="T22" s="46">
        <f t="shared" si="5"/>
        <v>2</v>
      </c>
      <c r="U22" s="64">
        <f t="shared" ref="U22" si="90">SUM(U23:U25)</f>
        <v>35</v>
      </c>
      <c r="V22" s="65">
        <v>16</v>
      </c>
      <c r="W22" s="66">
        <f t="shared" si="6"/>
        <v>-19</v>
      </c>
      <c r="X22" s="51">
        <f t="shared" ref="X22:Y22" si="91">SUM(X23:X25)</f>
        <v>35</v>
      </c>
      <c r="Y22" s="45">
        <f t="shared" si="91"/>
        <v>0</v>
      </c>
      <c r="Z22" s="46">
        <f t="shared" si="7"/>
        <v>-35</v>
      </c>
      <c r="AA22" s="51">
        <f t="shared" ref="AA22:AB22" si="92">SUM(AA23:AA25)</f>
        <v>35</v>
      </c>
      <c r="AB22" s="45">
        <f t="shared" si="92"/>
        <v>0</v>
      </c>
      <c r="AC22" s="46">
        <f t="shared" si="8"/>
        <v>-35</v>
      </c>
      <c r="AD22" s="51">
        <f t="shared" ref="AD22:AE22" si="93">SUM(AD23:AD25)</f>
        <v>35</v>
      </c>
      <c r="AE22" s="45">
        <f t="shared" si="93"/>
        <v>0</v>
      </c>
      <c r="AF22" s="46">
        <f t="shared" si="9"/>
        <v>-35</v>
      </c>
      <c r="AG22" s="51">
        <f t="shared" ref="AG22:AH22" si="94">SUM(AG23:AG25)</f>
        <v>35</v>
      </c>
      <c r="AH22" s="45">
        <f t="shared" si="94"/>
        <v>0</v>
      </c>
      <c r="AI22" s="46">
        <f t="shared" si="10"/>
        <v>-35</v>
      </c>
      <c r="AJ22" s="51">
        <f t="shared" ref="AJ22:AK22" si="95">SUM(AJ23:AJ25)</f>
        <v>35</v>
      </c>
      <c r="AK22" s="45">
        <f t="shared" si="95"/>
        <v>0</v>
      </c>
      <c r="AL22" s="46">
        <f t="shared" si="11"/>
        <v>-35</v>
      </c>
      <c r="AM22" s="38"/>
      <c r="AN22" s="38"/>
      <c r="AO22" s="38"/>
    </row>
    <row r="23" spans="1:41" s="1" customFormat="1" ht="20.149999999999999" customHeight="1">
      <c r="A23" s="56" t="s">
        <v>75</v>
      </c>
      <c r="B23" s="44" t="s">
        <v>25</v>
      </c>
      <c r="C23" s="52">
        <v>24</v>
      </c>
      <c r="D23" s="37">
        <v>8</v>
      </c>
      <c r="E23" s="47">
        <f t="shared" si="0"/>
        <v>-16</v>
      </c>
      <c r="F23" s="52">
        <f>C23</f>
        <v>24</v>
      </c>
      <c r="G23" s="37">
        <v>5</v>
      </c>
      <c r="H23" s="47">
        <f t="shared" si="1"/>
        <v>-19</v>
      </c>
      <c r="I23" s="52">
        <f t="shared" ref="I23:I25" si="96">F23</f>
        <v>24</v>
      </c>
      <c r="J23" s="37">
        <v>4</v>
      </c>
      <c r="K23" s="47">
        <f t="shared" si="2"/>
        <v>-20</v>
      </c>
      <c r="L23" s="52">
        <f t="shared" ref="L23:L25" si="97">I23</f>
        <v>24</v>
      </c>
      <c r="M23" s="37">
        <v>32</v>
      </c>
      <c r="N23" s="47">
        <v>8</v>
      </c>
      <c r="O23" s="52">
        <f t="shared" ref="O23:O25" si="98">L23</f>
        <v>24</v>
      </c>
      <c r="P23" s="37">
        <v>21</v>
      </c>
      <c r="Q23" s="47">
        <f t="shared" si="4"/>
        <v>-3</v>
      </c>
      <c r="R23" s="52">
        <f t="shared" ref="R23:R25" si="99">O23</f>
        <v>24</v>
      </c>
      <c r="S23" s="37">
        <v>9</v>
      </c>
      <c r="T23" s="47">
        <f t="shared" si="5"/>
        <v>-15</v>
      </c>
      <c r="U23" s="67">
        <f t="shared" ref="U23:U25" si="100">R23</f>
        <v>24</v>
      </c>
      <c r="V23" s="68">
        <v>0</v>
      </c>
      <c r="W23" s="69">
        <f t="shared" si="6"/>
        <v>-24</v>
      </c>
      <c r="X23" s="52">
        <f t="shared" ref="X23:X25" si="101">U23</f>
        <v>24</v>
      </c>
      <c r="Y23" s="37"/>
      <c r="Z23" s="47">
        <f t="shared" si="7"/>
        <v>-24</v>
      </c>
      <c r="AA23" s="52">
        <f t="shared" ref="AA23:AA25" si="102">X23</f>
        <v>24</v>
      </c>
      <c r="AB23" s="37"/>
      <c r="AC23" s="47">
        <f t="shared" si="8"/>
        <v>-24</v>
      </c>
      <c r="AD23" s="52">
        <f t="shared" ref="AD23:AD25" si="103">AA23</f>
        <v>24</v>
      </c>
      <c r="AE23" s="37"/>
      <c r="AF23" s="47">
        <f t="shared" si="9"/>
        <v>-24</v>
      </c>
      <c r="AG23" s="52">
        <f t="shared" ref="AG23:AG25" si="104">AD23</f>
        <v>24</v>
      </c>
      <c r="AH23" s="37"/>
      <c r="AI23" s="47">
        <f t="shared" si="10"/>
        <v>-24</v>
      </c>
      <c r="AJ23" s="52">
        <f t="shared" ref="AJ23:AJ25" si="105">AG23</f>
        <v>24</v>
      </c>
      <c r="AK23" s="37"/>
      <c r="AL23" s="47">
        <f t="shared" si="11"/>
        <v>-24</v>
      </c>
      <c r="AM23" s="38"/>
      <c r="AN23" s="38"/>
      <c r="AO23" s="38"/>
    </row>
    <row r="24" spans="1:41" s="1" customFormat="1" ht="20.149999999999999" customHeight="1">
      <c r="A24" s="56" t="s">
        <v>75</v>
      </c>
      <c r="B24" s="44" t="s">
        <v>24</v>
      </c>
      <c r="C24" s="52">
        <v>10</v>
      </c>
      <c r="D24" s="37">
        <v>18</v>
      </c>
      <c r="E24" s="47">
        <f t="shared" si="0"/>
        <v>8</v>
      </c>
      <c r="F24" s="52">
        <f>C24</f>
        <v>10</v>
      </c>
      <c r="G24" s="37">
        <v>9</v>
      </c>
      <c r="H24" s="47">
        <f t="shared" si="1"/>
        <v>-1</v>
      </c>
      <c r="I24" s="52">
        <f t="shared" si="96"/>
        <v>10</v>
      </c>
      <c r="J24" s="37">
        <v>6</v>
      </c>
      <c r="K24" s="47">
        <f t="shared" si="2"/>
        <v>-4</v>
      </c>
      <c r="L24" s="52">
        <f t="shared" si="97"/>
        <v>10</v>
      </c>
      <c r="M24" s="37">
        <v>18</v>
      </c>
      <c r="N24" s="47">
        <v>8</v>
      </c>
      <c r="O24" s="52">
        <f t="shared" si="98"/>
        <v>10</v>
      </c>
      <c r="P24" s="37">
        <v>12</v>
      </c>
      <c r="Q24" s="47">
        <f t="shared" si="4"/>
        <v>2</v>
      </c>
      <c r="R24" s="52">
        <f t="shared" si="99"/>
        <v>10</v>
      </c>
      <c r="S24" s="37">
        <v>12</v>
      </c>
      <c r="T24" s="47">
        <f t="shared" si="5"/>
        <v>2</v>
      </c>
      <c r="U24" s="67">
        <f t="shared" si="100"/>
        <v>10</v>
      </c>
      <c r="V24" s="68">
        <v>9</v>
      </c>
      <c r="W24" s="69">
        <f t="shared" si="6"/>
        <v>-1</v>
      </c>
      <c r="X24" s="52">
        <f t="shared" si="101"/>
        <v>10</v>
      </c>
      <c r="Y24" s="37"/>
      <c r="Z24" s="47">
        <f t="shared" si="7"/>
        <v>-10</v>
      </c>
      <c r="AA24" s="52">
        <f t="shared" si="102"/>
        <v>10</v>
      </c>
      <c r="AB24" s="37"/>
      <c r="AC24" s="47">
        <f t="shared" si="8"/>
        <v>-10</v>
      </c>
      <c r="AD24" s="52">
        <f t="shared" si="103"/>
        <v>10</v>
      </c>
      <c r="AE24" s="37"/>
      <c r="AF24" s="47">
        <f t="shared" si="9"/>
        <v>-10</v>
      </c>
      <c r="AG24" s="52">
        <f t="shared" si="104"/>
        <v>10</v>
      </c>
      <c r="AH24" s="37"/>
      <c r="AI24" s="47">
        <f t="shared" si="10"/>
        <v>-10</v>
      </c>
      <c r="AJ24" s="52">
        <f t="shared" si="105"/>
        <v>10</v>
      </c>
      <c r="AK24" s="37"/>
      <c r="AL24" s="47">
        <f t="shared" si="11"/>
        <v>-10</v>
      </c>
      <c r="AM24" s="38"/>
      <c r="AN24" s="38"/>
      <c r="AO24" s="38"/>
    </row>
    <row r="25" spans="1:41" s="1" customFormat="1" ht="20.149999999999999" customHeight="1" thickBot="1">
      <c r="A25" s="57" t="s">
        <v>75</v>
      </c>
      <c r="B25" s="50" t="s">
        <v>81</v>
      </c>
      <c r="C25" s="53">
        <v>1</v>
      </c>
      <c r="D25" s="48">
        <v>13</v>
      </c>
      <c r="E25" s="49">
        <f t="shared" si="0"/>
        <v>12</v>
      </c>
      <c r="F25" s="53">
        <f>C25</f>
        <v>1</v>
      </c>
      <c r="G25" s="48">
        <v>13</v>
      </c>
      <c r="H25" s="49">
        <f t="shared" si="1"/>
        <v>12</v>
      </c>
      <c r="I25" s="53">
        <f t="shared" si="96"/>
        <v>1</v>
      </c>
      <c r="J25" s="48">
        <v>6</v>
      </c>
      <c r="K25" s="49">
        <f t="shared" si="2"/>
        <v>5</v>
      </c>
      <c r="L25" s="53">
        <f t="shared" si="97"/>
        <v>1</v>
      </c>
      <c r="M25" s="48">
        <v>20</v>
      </c>
      <c r="N25" s="49">
        <v>19</v>
      </c>
      <c r="O25" s="53">
        <f t="shared" si="98"/>
        <v>1</v>
      </c>
      <c r="P25" s="48">
        <v>9</v>
      </c>
      <c r="Q25" s="49">
        <f t="shared" si="4"/>
        <v>8</v>
      </c>
      <c r="R25" s="53">
        <f t="shared" si="99"/>
        <v>1</v>
      </c>
      <c r="S25" s="48">
        <v>16</v>
      </c>
      <c r="T25" s="49">
        <f t="shared" si="5"/>
        <v>15</v>
      </c>
      <c r="U25" s="70">
        <f t="shared" si="100"/>
        <v>1</v>
      </c>
      <c r="V25" s="71">
        <v>7</v>
      </c>
      <c r="W25" s="72">
        <f t="shared" si="6"/>
        <v>6</v>
      </c>
      <c r="X25" s="53">
        <f t="shared" si="101"/>
        <v>1</v>
      </c>
      <c r="Y25" s="48"/>
      <c r="Z25" s="49">
        <f t="shared" si="7"/>
        <v>-1</v>
      </c>
      <c r="AA25" s="53">
        <f t="shared" si="102"/>
        <v>1</v>
      </c>
      <c r="AB25" s="48"/>
      <c r="AC25" s="49">
        <f t="shared" si="8"/>
        <v>-1</v>
      </c>
      <c r="AD25" s="53">
        <f t="shared" si="103"/>
        <v>1</v>
      </c>
      <c r="AE25" s="48"/>
      <c r="AF25" s="49">
        <f t="shared" si="9"/>
        <v>-1</v>
      </c>
      <c r="AG25" s="53">
        <f t="shared" si="104"/>
        <v>1</v>
      </c>
      <c r="AH25" s="48"/>
      <c r="AI25" s="49">
        <f t="shared" si="10"/>
        <v>-1</v>
      </c>
      <c r="AJ25" s="53">
        <f t="shared" si="105"/>
        <v>1</v>
      </c>
      <c r="AK25" s="48"/>
      <c r="AL25" s="49">
        <f t="shared" si="11"/>
        <v>-1</v>
      </c>
      <c r="AM25" s="38"/>
      <c r="AN25" s="38"/>
      <c r="AO25" s="38"/>
    </row>
    <row r="26" spans="1:41" s="1" customFormat="1" ht="20.149999999999999" customHeight="1">
      <c r="A26" s="55" t="s">
        <v>84</v>
      </c>
      <c r="B26" s="16" t="s">
        <v>71</v>
      </c>
      <c r="C26" s="51">
        <f>SUM(C30,C34,C38,C42)</f>
        <v>1575</v>
      </c>
      <c r="D26" s="45">
        <f>SUM(D30,D34,D38,D42)</f>
        <v>1512</v>
      </c>
      <c r="E26" s="46">
        <f t="shared" si="0"/>
        <v>-63</v>
      </c>
      <c r="F26" s="51">
        <f>SUM(F30,F34,F38,F42)</f>
        <v>1575</v>
      </c>
      <c r="G26" s="45">
        <f>SUM(G30,G34,G38,G42)</f>
        <v>1529</v>
      </c>
      <c r="H26" s="46">
        <f t="shared" si="1"/>
        <v>-46</v>
      </c>
      <c r="I26" s="51">
        <f t="shared" ref="I26:J26" si="106">SUM(I30,I34,I38,I42)</f>
        <v>1575</v>
      </c>
      <c r="J26" s="45">
        <f t="shared" si="106"/>
        <v>1474</v>
      </c>
      <c r="K26" s="46">
        <f t="shared" si="2"/>
        <v>-101</v>
      </c>
      <c r="L26" s="51">
        <f t="shared" ref="L26:M26" si="107">SUM(L30,L34,L38,L42)</f>
        <v>1575</v>
      </c>
      <c r="M26" s="45">
        <f t="shared" si="107"/>
        <v>1643</v>
      </c>
      <c r="N26" s="46">
        <f t="shared" si="3"/>
        <v>68</v>
      </c>
      <c r="O26" s="51">
        <f t="shared" ref="O26:P26" si="108">SUM(O30,O34,O38,O42)</f>
        <v>1575</v>
      </c>
      <c r="P26" s="45">
        <f t="shared" si="108"/>
        <v>1455</v>
      </c>
      <c r="Q26" s="46">
        <f t="shared" si="4"/>
        <v>-120</v>
      </c>
      <c r="R26" s="51">
        <f t="shared" ref="R26:S26" si="109">SUM(R30,R34,R38,R42)</f>
        <v>1575</v>
      </c>
      <c r="S26" s="45">
        <f t="shared" si="109"/>
        <v>1483</v>
      </c>
      <c r="T26" s="46">
        <f t="shared" si="5"/>
        <v>-92</v>
      </c>
      <c r="U26" s="51">
        <f t="shared" ref="U26:V26" si="110">SUM(U30,U34,U38,U42)</f>
        <v>2449</v>
      </c>
      <c r="V26" s="45">
        <f t="shared" si="110"/>
        <v>1489</v>
      </c>
      <c r="W26" s="46">
        <f t="shared" si="6"/>
        <v>-960</v>
      </c>
      <c r="X26" s="51">
        <f t="shared" ref="X26:Y26" si="111">SUM(X30,X34,X38,X42)</f>
        <v>2449</v>
      </c>
      <c r="Y26" s="45">
        <f t="shared" si="111"/>
        <v>0</v>
      </c>
      <c r="Z26" s="46">
        <f t="shared" si="7"/>
        <v>-2449</v>
      </c>
      <c r="AA26" s="51">
        <f t="shared" ref="AA26:AB26" si="112">SUM(AA30,AA34,AA38,AA42)</f>
        <v>2449</v>
      </c>
      <c r="AB26" s="45">
        <f t="shared" si="112"/>
        <v>0</v>
      </c>
      <c r="AC26" s="46">
        <f t="shared" si="8"/>
        <v>-2449</v>
      </c>
      <c r="AD26" s="51">
        <f t="shared" ref="AD26:AE26" si="113">SUM(AD30,AD34,AD38,AD42)</f>
        <v>2449</v>
      </c>
      <c r="AE26" s="45">
        <f t="shared" si="113"/>
        <v>0</v>
      </c>
      <c r="AF26" s="46">
        <f t="shared" si="9"/>
        <v>-2449</v>
      </c>
      <c r="AG26" s="51">
        <f t="shared" ref="AG26:AH26" si="114">SUM(AG30,AG34,AG38,AG42)</f>
        <v>2449</v>
      </c>
      <c r="AH26" s="45">
        <f t="shared" si="114"/>
        <v>0</v>
      </c>
      <c r="AI26" s="46">
        <f t="shared" si="10"/>
        <v>-2449</v>
      </c>
      <c r="AJ26" s="51">
        <f t="shared" ref="AJ26:AK26" si="115">SUM(AJ30,AJ34,AJ38,AJ42)</f>
        <v>2449</v>
      </c>
      <c r="AK26" s="45">
        <f t="shared" si="115"/>
        <v>0</v>
      </c>
      <c r="AL26" s="46">
        <f t="shared" si="11"/>
        <v>-2449</v>
      </c>
      <c r="AM26" s="38"/>
      <c r="AN26" s="38"/>
      <c r="AO26" s="38"/>
    </row>
    <row r="27" spans="1:41" s="1" customFormat="1" ht="20.149999999999999" customHeight="1">
      <c r="A27" s="56" t="s">
        <v>84</v>
      </c>
      <c r="B27" s="44" t="s">
        <v>25</v>
      </c>
      <c r="C27" s="52">
        <f t="shared" ref="C27:D29" si="116">SUM(C31,C35,C39,C43)</f>
        <v>600</v>
      </c>
      <c r="D27" s="37">
        <f t="shared" si="116"/>
        <v>1252</v>
      </c>
      <c r="E27" s="47">
        <f t="shared" si="0"/>
        <v>652</v>
      </c>
      <c r="F27" s="52">
        <f t="shared" ref="F27:G27" si="117">SUM(F31,F35,F39,F43)</f>
        <v>600</v>
      </c>
      <c r="G27" s="37">
        <f t="shared" si="117"/>
        <v>1249</v>
      </c>
      <c r="H27" s="47">
        <f t="shared" si="1"/>
        <v>649</v>
      </c>
      <c r="I27" s="52">
        <f t="shared" ref="I27:J27" si="118">SUM(I31,I35,I39,I43)</f>
        <v>600</v>
      </c>
      <c r="J27" s="37">
        <f t="shared" si="118"/>
        <v>1147</v>
      </c>
      <c r="K27" s="47">
        <f t="shared" si="2"/>
        <v>547</v>
      </c>
      <c r="L27" s="52">
        <f t="shared" ref="L27:M27" si="119">SUM(L31,L35,L39,L43)</f>
        <v>600</v>
      </c>
      <c r="M27" s="37">
        <f t="shared" si="119"/>
        <v>1326</v>
      </c>
      <c r="N27" s="47">
        <f t="shared" si="3"/>
        <v>726</v>
      </c>
      <c r="O27" s="52">
        <f t="shared" ref="O27:P27" si="120">SUM(O31,O35,O39,O43)</f>
        <v>600</v>
      </c>
      <c r="P27" s="37">
        <f t="shared" si="120"/>
        <v>1188</v>
      </c>
      <c r="Q27" s="47">
        <f t="shared" si="4"/>
        <v>588</v>
      </c>
      <c r="R27" s="52">
        <f t="shared" ref="R27:S27" si="121">SUM(R31,R35,R39,R43)</f>
        <v>600</v>
      </c>
      <c r="S27" s="37">
        <f t="shared" si="121"/>
        <v>1235</v>
      </c>
      <c r="T27" s="47">
        <f t="shared" si="5"/>
        <v>635</v>
      </c>
      <c r="U27" s="52">
        <f t="shared" ref="U27:V27" si="122">SUM(U31,U35,U39,U43)</f>
        <v>1474</v>
      </c>
      <c r="V27" s="37">
        <f t="shared" si="122"/>
        <v>1222</v>
      </c>
      <c r="W27" s="47">
        <f t="shared" si="6"/>
        <v>-252</v>
      </c>
      <c r="X27" s="52">
        <f t="shared" ref="X27:Y27" si="123">SUM(X31,X35,X39,X43)</f>
        <v>1474</v>
      </c>
      <c r="Y27" s="37">
        <f t="shared" si="123"/>
        <v>0</v>
      </c>
      <c r="Z27" s="47">
        <f t="shared" si="7"/>
        <v>-1474</v>
      </c>
      <c r="AA27" s="52">
        <f t="shared" ref="AA27:AB27" si="124">SUM(AA31,AA35,AA39,AA43)</f>
        <v>1474</v>
      </c>
      <c r="AB27" s="37">
        <f t="shared" si="124"/>
        <v>0</v>
      </c>
      <c r="AC27" s="47">
        <f t="shared" si="8"/>
        <v>-1474</v>
      </c>
      <c r="AD27" s="52">
        <f t="shared" ref="AD27:AE27" si="125">SUM(AD31,AD35,AD39,AD43)</f>
        <v>1474</v>
      </c>
      <c r="AE27" s="37">
        <f t="shared" si="125"/>
        <v>0</v>
      </c>
      <c r="AF27" s="47">
        <f t="shared" si="9"/>
        <v>-1474</v>
      </c>
      <c r="AG27" s="52">
        <f t="shared" ref="AG27:AH27" si="126">SUM(AG31,AG35,AG39,AG43)</f>
        <v>1474</v>
      </c>
      <c r="AH27" s="37">
        <f t="shared" si="126"/>
        <v>0</v>
      </c>
      <c r="AI27" s="47">
        <f t="shared" si="10"/>
        <v>-1474</v>
      </c>
      <c r="AJ27" s="52">
        <f t="shared" ref="AJ27:AK27" si="127">SUM(AJ31,AJ35,AJ39,AJ43)</f>
        <v>1474</v>
      </c>
      <c r="AK27" s="37">
        <f t="shared" si="127"/>
        <v>0</v>
      </c>
      <c r="AL27" s="47">
        <f t="shared" si="11"/>
        <v>-1474</v>
      </c>
      <c r="AM27" s="38"/>
      <c r="AN27" s="38"/>
      <c r="AO27" s="38"/>
    </row>
    <row r="28" spans="1:41" s="1" customFormat="1" ht="20.149999999999999" customHeight="1">
      <c r="A28" s="56" t="s">
        <v>84</v>
      </c>
      <c r="B28" s="44" t="s">
        <v>24</v>
      </c>
      <c r="C28" s="52">
        <f t="shared" si="116"/>
        <v>975</v>
      </c>
      <c r="D28" s="37">
        <f t="shared" si="116"/>
        <v>256</v>
      </c>
      <c r="E28" s="47">
        <f t="shared" si="0"/>
        <v>-719</v>
      </c>
      <c r="F28" s="52">
        <f t="shared" ref="F28:G28" si="128">SUM(F32,F36,F40,F44)</f>
        <v>975</v>
      </c>
      <c r="G28" s="37">
        <f t="shared" si="128"/>
        <v>280</v>
      </c>
      <c r="H28" s="47">
        <f t="shared" si="1"/>
        <v>-695</v>
      </c>
      <c r="I28" s="52">
        <f t="shared" ref="I28:J28" si="129">SUM(I32,I36,I40,I44)</f>
        <v>975</v>
      </c>
      <c r="J28" s="37">
        <f t="shared" si="129"/>
        <v>327</v>
      </c>
      <c r="K28" s="47">
        <f t="shared" si="2"/>
        <v>-648</v>
      </c>
      <c r="L28" s="52">
        <f t="shared" ref="L28:M28" si="130">SUM(L32,L36,L40,L44)</f>
        <v>975</v>
      </c>
      <c r="M28" s="37">
        <f t="shared" si="130"/>
        <v>317</v>
      </c>
      <c r="N28" s="47">
        <f t="shared" si="3"/>
        <v>-658</v>
      </c>
      <c r="O28" s="52">
        <f t="shared" ref="O28:P28" si="131">SUM(O32,O36,O40,O44)</f>
        <v>975</v>
      </c>
      <c r="P28" s="37">
        <f t="shared" si="131"/>
        <v>267</v>
      </c>
      <c r="Q28" s="47">
        <f t="shared" si="4"/>
        <v>-708</v>
      </c>
      <c r="R28" s="52">
        <f t="shared" ref="R28:S28" si="132">SUM(R32,R36,R40,R44)</f>
        <v>975</v>
      </c>
      <c r="S28" s="37">
        <f t="shared" si="132"/>
        <v>248</v>
      </c>
      <c r="T28" s="47">
        <f t="shared" si="5"/>
        <v>-727</v>
      </c>
      <c r="U28" s="52">
        <f t="shared" ref="U28:V28" si="133">SUM(U32,U36,U40,U44)</f>
        <v>975</v>
      </c>
      <c r="V28" s="37">
        <f t="shared" si="133"/>
        <v>267</v>
      </c>
      <c r="W28" s="47">
        <f t="shared" si="6"/>
        <v>-708</v>
      </c>
      <c r="X28" s="52">
        <f t="shared" ref="X28:Y28" si="134">SUM(X32,X36,X40,X44)</f>
        <v>975</v>
      </c>
      <c r="Y28" s="37">
        <f t="shared" si="134"/>
        <v>0</v>
      </c>
      <c r="Z28" s="47">
        <f t="shared" si="7"/>
        <v>-975</v>
      </c>
      <c r="AA28" s="52">
        <f t="shared" ref="AA28:AB28" si="135">SUM(AA32,AA36,AA40,AA44)</f>
        <v>975</v>
      </c>
      <c r="AB28" s="37">
        <f t="shared" si="135"/>
        <v>0</v>
      </c>
      <c r="AC28" s="47">
        <f t="shared" si="8"/>
        <v>-975</v>
      </c>
      <c r="AD28" s="52">
        <f t="shared" ref="AD28:AE28" si="136">SUM(AD32,AD36,AD40,AD44)</f>
        <v>975</v>
      </c>
      <c r="AE28" s="37">
        <f t="shared" si="136"/>
        <v>0</v>
      </c>
      <c r="AF28" s="47">
        <f t="shared" si="9"/>
        <v>-975</v>
      </c>
      <c r="AG28" s="52">
        <f t="shared" ref="AG28:AH28" si="137">SUM(AG32,AG36,AG40,AG44)</f>
        <v>975</v>
      </c>
      <c r="AH28" s="37">
        <f t="shared" si="137"/>
        <v>0</v>
      </c>
      <c r="AI28" s="47">
        <f t="shared" si="10"/>
        <v>-975</v>
      </c>
      <c r="AJ28" s="52">
        <f t="shared" ref="AJ28:AK28" si="138">SUM(AJ32,AJ36,AJ40,AJ44)</f>
        <v>975</v>
      </c>
      <c r="AK28" s="37">
        <f t="shared" si="138"/>
        <v>0</v>
      </c>
      <c r="AL28" s="47">
        <f t="shared" si="11"/>
        <v>-975</v>
      </c>
      <c r="AM28" s="38"/>
      <c r="AN28" s="38"/>
      <c r="AO28" s="38"/>
    </row>
    <row r="29" spans="1:41" s="1" customFormat="1" ht="20.149999999999999" customHeight="1" thickBot="1">
      <c r="A29" s="57" t="s">
        <v>84</v>
      </c>
      <c r="B29" s="50" t="s">
        <v>81</v>
      </c>
      <c r="C29" s="53">
        <f t="shared" si="116"/>
        <v>0</v>
      </c>
      <c r="D29" s="48">
        <f t="shared" si="116"/>
        <v>4</v>
      </c>
      <c r="E29" s="49">
        <f t="shared" si="0"/>
        <v>4</v>
      </c>
      <c r="F29" s="53">
        <f t="shared" ref="F29:G29" si="139">SUM(F33,F37,F41,F45)</f>
        <v>0</v>
      </c>
      <c r="G29" s="48">
        <f t="shared" si="139"/>
        <v>0</v>
      </c>
      <c r="H29" s="49">
        <f t="shared" si="1"/>
        <v>0</v>
      </c>
      <c r="I29" s="53">
        <f t="shared" ref="I29:J29" si="140">SUM(I33,I37,I41,I45)</f>
        <v>0</v>
      </c>
      <c r="J29" s="48">
        <f t="shared" si="140"/>
        <v>0</v>
      </c>
      <c r="K29" s="49">
        <f t="shared" si="2"/>
        <v>0</v>
      </c>
      <c r="L29" s="53">
        <f t="shared" ref="L29:M29" si="141">SUM(L33,L37,L41,L45)</f>
        <v>0</v>
      </c>
      <c r="M29" s="48">
        <f t="shared" si="141"/>
        <v>0</v>
      </c>
      <c r="N29" s="49">
        <f t="shared" si="3"/>
        <v>0</v>
      </c>
      <c r="O29" s="53">
        <f t="shared" ref="O29:P29" si="142">SUM(O33,O37,O41,O45)</f>
        <v>0</v>
      </c>
      <c r="P29" s="48">
        <f t="shared" si="142"/>
        <v>0</v>
      </c>
      <c r="Q29" s="49">
        <f t="shared" si="4"/>
        <v>0</v>
      </c>
      <c r="R29" s="53">
        <f t="shared" ref="R29:S29" si="143">SUM(R33,R37,R41,R45)</f>
        <v>0</v>
      </c>
      <c r="S29" s="48">
        <f t="shared" si="143"/>
        <v>0</v>
      </c>
      <c r="T29" s="49">
        <f t="shared" si="5"/>
        <v>0</v>
      </c>
      <c r="U29" s="53">
        <f t="shared" ref="U29:V29" si="144">SUM(U33,U37,U41,U45)</f>
        <v>0</v>
      </c>
      <c r="V29" s="48">
        <f t="shared" si="144"/>
        <v>0</v>
      </c>
      <c r="W29" s="49">
        <f t="shared" si="6"/>
        <v>0</v>
      </c>
      <c r="X29" s="53">
        <f t="shared" ref="X29:Y29" si="145">SUM(X33,X37,X41,X45)</f>
        <v>0</v>
      </c>
      <c r="Y29" s="48">
        <f t="shared" si="145"/>
        <v>0</v>
      </c>
      <c r="Z29" s="49">
        <f t="shared" si="7"/>
        <v>0</v>
      </c>
      <c r="AA29" s="53">
        <f t="shared" ref="AA29:AB29" si="146">SUM(AA33,AA37,AA41,AA45)</f>
        <v>0</v>
      </c>
      <c r="AB29" s="48">
        <f t="shared" si="146"/>
        <v>0</v>
      </c>
      <c r="AC29" s="49">
        <f t="shared" si="8"/>
        <v>0</v>
      </c>
      <c r="AD29" s="53">
        <f t="shared" ref="AD29:AE29" si="147">SUM(AD33,AD37,AD41,AD45)</f>
        <v>0</v>
      </c>
      <c r="AE29" s="48">
        <f t="shared" si="147"/>
        <v>0</v>
      </c>
      <c r="AF29" s="49">
        <f t="shared" si="9"/>
        <v>0</v>
      </c>
      <c r="AG29" s="53">
        <f t="shared" ref="AG29:AH29" si="148">SUM(AG33,AG37,AG41,AG45)</f>
        <v>0</v>
      </c>
      <c r="AH29" s="48">
        <f t="shared" si="148"/>
        <v>0</v>
      </c>
      <c r="AI29" s="49">
        <f t="shared" si="10"/>
        <v>0</v>
      </c>
      <c r="AJ29" s="53">
        <f t="shared" ref="AJ29:AK29" si="149">SUM(AJ33,AJ37,AJ41,AJ45)</f>
        <v>0</v>
      </c>
      <c r="AK29" s="48">
        <f t="shared" si="149"/>
        <v>0</v>
      </c>
      <c r="AL29" s="49">
        <f t="shared" si="11"/>
        <v>0</v>
      </c>
      <c r="AM29" s="38"/>
      <c r="AN29" s="38"/>
      <c r="AO29" s="38"/>
    </row>
    <row r="30" spans="1:41" s="1" customFormat="1" ht="20.149999999999999" customHeight="1">
      <c r="A30" s="55" t="s">
        <v>76</v>
      </c>
      <c r="B30" s="16" t="s">
        <v>71</v>
      </c>
      <c r="C30" s="51">
        <f>SUM(C31:C33)</f>
        <v>300</v>
      </c>
      <c r="D30" s="45">
        <v>295</v>
      </c>
      <c r="E30" s="46">
        <f t="shared" si="0"/>
        <v>-5</v>
      </c>
      <c r="F30" s="51">
        <f>SUM(F31:F33)</f>
        <v>300</v>
      </c>
      <c r="G30" s="45">
        <f>SUM(G31:G33)</f>
        <v>269</v>
      </c>
      <c r="H30" s="46">
        <f t="shared" si="1"/>
        <v>-31</v>
      </c>
      <c r="I30" s="51">
        <f t="shared" ref="I30:J30" si="150">SUM(I31:I33)</f>
        <v>300</v>
      </c>
      <c r="J30" s="45">
        <f t="shared" si="150"/>
        <v>305</v>
      </c>
      <c r="K30" s="46">
        <f t="shared" si="2"/>
        <v>5</v>
      </c>
      <c r="L30" s="51">
        <f t="shared" ref="L30:M30" si="151">SUM(L31:L33)</f>
        <v>300</v>
      </c>
      <c r="M30" s="45">
        <f t="shared" si="151"/>
        <v>383</v>
      </c>
      <c r="N30" s="46">
        <f t="shared" si="3"/>
        <v>83</v>
      </c>
      <c r="O30" s="51">
        <f t="shared" ref="O30:P30" si="152">SUM(O31:O33)</f>
        <v>300</v>
      </c>
      <c r="P30" s="45">
        <f t="shared" si="152"/>
        <v>273</v>
      </c>
      <c r="Q30" s="46">
        <f t="shared" si="4"/>
        <v>-27</v>
      </c>
      <c r="R30" s="51">
        <f t="shared" ref="R30:S30" si="153">SUM(R31:R33)</f>
        <v>300</v>
      </c>
      <c r="S30" s="45">
        <f t="shared" si="153"/>
        <v>334</v>
      </c>
      <c r="T30" s="46">
        <f t="shared" si="5"/>
        <v>34</v>
      </c>
      <c r="U30" s="51">
        <f t="shared" ref="U30:V30" si="154">SUM(U31:U33)</f>
        <v>415</v>
      </c>
      <c r="V30" s="45">
        <f t="shared" si="154"/>
        <v>299</v>
      </c>
      <c r="W30" s="46">
        <f t="shared" si="6"/>
        <v>-116</v>
      </c>
      <c r="X30" s="51">
        <f t="shared" ref="X30:Y30" si="155">SUM(X31:X33)</f>
        <v>415</v>
      </c>
      <c r="Y30" s="45">
        <f t="shared" si="155"/>
        <v>0</v>
      </c>
      <c r="Z30" s="46">
        <f t="shared" si="7"/>
        <v>-415</v>
      </c>
      <c r="AA30" s="51">
        <f t="shared" ref="AA30:AB30" si="156">SUM(AA31:AA33)</f>
        <v>415</v>
      </c>
      <c r="AB30" s="45">
        <f t="shared" si="156"/>
        <v>0</v>
      </c>
      <c r="AC30" s="46">
        <f t="shared" si="8"/>
        <v>-415</v>
      </c>
      <c r="AD30" s="51">
        <f t="shared" ref="AD30:AE30" si="157">SUM(AD31:AD33)</f>
        <v>415</v>
      </c>
      <c r="AE30" s="45">
        <f t="shared" si="157"/>
        <v>0</v>
      </c>
      <c r="AF30" s="46">
        <f t="shared" si="9"/>
        <v>-415</v>
      </c>
      <c r="AG30" s="51">
        <f t="shared" ref="AG30:AH30" si="158">SUM(AG31:AG33)</f>
        <v>415</v>
      </c>
      <c r="AH30" s="45">
        <f t="shared" si="158"/>
        <v>0</v>
      </c>
      <c r="AI30" s="46">
        <f t="shared" si="10"/>
        <v>-415</v>
      </c>
      <c r="AJ30" s="51">
        <f t="shared" ref="AJ30:AK30" si="159">SUM(AJ31:AJ33)</f>
        <v>415</v>
      </c>
      <c r="AK30" s="45">
        <f t="shared" si="159"/>
        <v>0</v>
      </c>
      <c r="AL30" s="46">
        <f t="shared" si="11"/>
        <v>-415</v>
      </c>
      <c r="AM30" s="38"/>
      <c r="AN30" s="38"/>
      <c r="AO30" s="38"/>
    </row>
    <row r="31" spans="1:41" s="1" customFormat="1" ht="20.149999999999999" customHeight="1">
      <c r="A31" s="56" t="s">
        <v>76</v>
      </c>
      <c r="B31" s="44" t="s">
        <v>25</v>
      </c>
      <c r="C31" s="52">
        <v>100</v>
      </c>
      <c r="D31" s="82">
        <v>237</v>
      </c>
      <c r="E31" s="47">
        <f t="shared" si="0"/>
        <v>137</v>
      </c>
      <c r="F31" s="52">
        <f>C31</f>
        <v>100</v>
      </c>
      <c r="G31" s="37">
        <v>201</v>
      </c>
      <c r="H31" s="47">
        <f t="shared" si="1"/>
        <v>101</v>
      </c>
      <c r="I31" s="52">
        <f t="shared" ref="I31:I33" si="160">F31</f>
        <v>100</v>
      </c>
      <c r="J31" s="37">
        <v>225</v>
      </c>
      <c r="K31" s="47">
        <f t="shared" si="2"/>
        <v>125</v>
      </c>
      <c r="L31" s="52">
        <f t="shared" ref="L31:L33" si="161">I31</f>
        <v>100</v>
      </c>
      <c r="M31" s="37">
        <v>314</v>
      </c>
      <c r="N31" s="47">
        <f t="shared" si="3"/>
        <v>214</v>
      </c>
      <c r="O31" s="52">
        <f t="shared" ref="O31:O33" si="162">L31</f>
        <v>100</v>
      </c>
      <c r="P31" s="37">
        <v>213</v>
      </c>
      <c r="Q31" s="47">
        <f t="shared" si="4"/>
        <v>113</v>
      </c>
      <c r="R31" s="52">
        <f t="shared" ref="R31:R32" si="163">O31</f>
        <v>100</v>
      </c>
      <c r="S31" s="37">
        <v>257</v>
      </c>
      <c r="T31" s="47">
        <f t="shared" si="5"/>
        <v>157</v>
      </c>
      <c r="U31" s="52">
        <f>415-U32</f>
        <v>215</v>
      </c>
      <c r="V31" s="37">
        <v>235</v>
      </c>
      <c r="W31" s="47">
        <f t="shared" si="6"/>
        <v>20</v>
      </c>
      <c r="X31" s="52">
        <f t="shared" ref="X31:X32" si="164">U31</f>
        <v>215</v>
      </c>
      <c r="Y31" s="37"/>
      <c r="Z31" s="47">
        <f t="shared" si="7"/>
        <v>-215</v>
      </c>
      <c r="AA31" s="52">
        <f t="shared" ref="AA31:AA32" si="165">X31</f>
        <v>215</v>
      </c>
      <c r="AB31" s="37"/>
      <c r="AC31" s="47">
        <f t="shared" si="8"/>
        <v>-215</v>
      </c>
      <c r="AD31" s="52">
        <f t="shared" ref="AD31:AD32" si="166">AA31</f>
        <v>215</v>
      </c>
      <c r="AE31" s="37"/>
      <c r="AF31" s="47">
        <f t="shared" si="9"/>
        <v>-215</v>
      </c>
      <c r="AG31" s="52">
        <f t="shared" ref="AG31:AG32" si="167">AD31</f>
        <v>215</v>
      </c>
      <c r="AH31" s="37"/>
      <c r="AI31" s="47">
        <f t="shared" si="10"/>
        <v>-215</v>
      </c>
      <c r="AJ31" s="52">
        <f t="shared" ref="AJ31:AJ32" si="168">AG31</f>
        <v>215</v>
      </c>
      <c r="AK31" s="37"/>
      <c r="AL31" s="47">
        <f t="shared" si="11"/>
        <v>-215</v>
      </c>
      <c r="AM31" s="38"/>
      <c r="AN31" s="38"/>
      <c r="AO31" s="38"/>
    </row>
    <row r="32" spans="1:41" s="1" customFormat="1" ht="20.149999999999999" customHeight="1">
      <c r="A32" s="56" t="s">
        <v>76</v>
      </c>
      <c r="B32" s="44" t="s">
        <v>24</v>
      </c>
      <c r="C32" s="52">
        <v>200</v>
      </c>
      <c r="D32" s="82">
        <v>58</v>
      </c>
      <c r="E32" s="47">
        <f t="shared" si="0"/>
        <v>-142</v>
      </c>
      <c r="F32" s="52">
        <f>C32</f>
        <v>200</v>
      </c>
      <c r="G32" s="37">
        <v>68</v>
      </c>
      <c r="H32" s="47">
        <f t="shared" si="1"/>
        <v>-132</v>
      </c>
      <c r="I32" s="52">
        <f t="shared" si="160"/>
        <v>200</v>
      </c>
      <c r="J32" s="37">
        <v>80</v>
      </c>
      <c r="K32" s="47">
        <f t="shared" si="2"/>
        <v>-120</v>
      </c>
      <c r="L32" s="52">
        <f t="shared" si="161"/>
        <v>200</v>
      </c>
      <c r="M32" s="37">
        <v>69</v>
      </c>
      <c r="N32" s="47">
        <f t="shared" si="3"/>
        <v>-131</v>
      </c>
      <c r="O32" s="52">
        <f t="shared" si="162"/>
        <v>200</v>
      </c>
      <c r="P32" s="37">
        <v>60</v>
      </c>
      <c r="Q32" s="47">
        <f t="shared" si="4"/>
        <v>-140</v>
      </c>
      <c r="R32" s="52">
        <f t="shared" si="163"/>
        <v>200</v>
      </c>
      <c r="S32" s="37">
        <v>77</v>
      </c>
      <c r="T32" s="47">
        <f t="shared" si="5"/>
        <v>-123</v>
      </c>
      <c r="U32" s="52">
        <f t="shared" ref="U32" si="169">R32</f>
        <v>200</v>
      </c>
      <c r="V32" s="37">
        <v>64</v>
      </c>
      <c r="W32" s="47">
        <f t="shared" si="6"/>
        <v>-136</v>
      </c>
      <c r="X32" s="52">
        <f t="shared" si="164"/>
        <v>200</v>
      </c>
      <c r="Y32" s="37"/>
      <c r="Z32" s="47">
        <f t="shared" si="7"/>
        <v>-200</v>
      </c>
      <c r="AA32" s="52">
        <f t="shared" si="165"/>
        <v>200</v>
      </c>
      <c r="AB32" s="37"/>
      <c r="AC32" s="47">
        <f t="shared" si="8"/>
        <v>-200</v>
      </c>
      <c r="AD32" s="52">
        <f t="shared" si="166"/>
        <v>200</v>
      </c>
      <c r="AE32" s="37"/>
      <c r="AF32" s="47">
        <f t="shared" si="9"/>
        <v>-200</v>
      </c>
      <c r="AG32" s="52">
        <f t="shared" si="167"/>
        <v>200</v>
      </c>
      <c r="AH32" s="37"/>
      <c r="AI32" s="47">
        <f t="shared" si="10"/>
        <v>-200</v>
      </c>
      <c r="AJ32" s="52">
        <f t="shared" si="168"/>
        <v>200</v>
      </c>
      <c r="AK32" s="37"/>
      <c r="AL32" s="47">
        <f t="shared" si="11"/>
        <v>-200</v>
      </c>
      <c r="AM32" s="38"/>
      <c r="AN32" s="38"/>
      <c r="AO32" s="38"/>
    </row>
    <row r="33" spans="1:41" s="1" customFormat="1" ht="20.149999999999999" customHeight="1" thickBot="1">
      <c r="A33" s="57" t="s">
        <v>76</v>
      </c>
      <c r="B33" s="50" t="s">
        <v>81</v>
      </c>
      <c r="C33" s="53" t="s">
        <v>88</v>
      </c>
      <c r="D33" s="48">
        <v>0</v>
      </c>
      <c r="E33" s="49" t="s">
        <v>88</v>
      </c>
      <c r="F33" s="53" t="str">
        <f>C33</f>
        <v>N/A</v>
      </c>
      <c r="G33" s="48">
        <v>0</v>
      </c>
      <c r="H33" s="49" t="s">
        <v>88</v>
      </c>
      <c r="I33" s="53" t="str">
        <f t="shared" si="160"/>
        <v>N/A</v>
      </c>
      <c r="J33" s="48">
        <v>0</v>
      </c>
      <c r="K33" s="49" t="s">
        <v>88</v>
      </c>
      <c r="L33" s="53" t="str">
        <f t="shared" si="161"/>
        <v>N/A</v>
      </c>
      <c r="M33" s="48">
        <v>0</v>
      </c>
      <c r="N33" s="49" t="s">
        <v>88</v>
      </c>
      <c r="O33" s="53" t="str">
        <f t="shared" si="162"/>
        <v>N/A</v>
      </c>
      <c r="P33" s="48">
        <v>0</v>
      </c>
      <c r="Q33" s="49" t="e">
        <f t="shared" si="4"/>
        <v>#VALUE!</v>
      </c>
      <c r="R33" s="53" t="s">
        <v>88</v>
      </c>
      <c r="S33" s="48" t="s">
        <v>88</v>
      </c>
      <c r="T33" s="49" t="s">
        <v>88</v>
      </c>
      <c r="U33" s="53" t="s">
        <v>88</v>
      </c>
      <c r="V33" s="48" t="s">
        <v>88</v>
      </c>
      <c r="W33" s="49" t="s">
        <v>88</v>
      </c>
      <c r="X33" s="53" t="s">
        <v>88</v>
      </c>
      <c r="Y33" s="48" t="s">
        <v>88</v>
      </c>
      <c r="Z33" s="49" t="s">
        <v>88</v>
      </c>
      <c r="AA33" s="53" t="s">
        <v>88</v>
      </c>
      <c r="AB33" s="48" t="s">
        <v>88</v>
      </c>
      <c r="AC33" s="49" t="s">
        <v>88</v>
      </c>
      <c r="AD33" s="53" t="s">
        <v>88</v>
      </c>
      <c r="AE33" s="48" t="s">
        <v>88</v>
      </c>
      <c r="AF33" s="49" t="s">
        <v>88</v>
      </c>
      <c r="AG33" s="53" t="s">
        <v>88</v>
      </c>
      <c r="AH33" s="48" t="s">
        <v>88</v>
      </c>
      <c r="AI33" s="49" t="s">
        <v>88</v>
      </c>
      <c r="AJ33" s="53" t="s">
        <v>88</v>
      </c>
      <c r="AK33" s="48" t="s">
        <v>88</v>
      </c>
      <c r="AL33" s="49" t="s">
        <v>88</v>
      </c>
      <c r="AM33" s="38"/>
      <c r="AN33" s="38"/>
      <c r="AO33" s="38"/>
    </row>
    <row r="34" spans="1:41" s="1" customFormat="1" ht="20.149999999999999" customHeight="1">
      <c r="A34" s="55" t="s">
        <v>77</v>
      </c>
      <c r="B34" s="16" t="s">
        <v>71</v>
      </c>
      <c r="C34" s="51">
        <f>SUM(C35:C37)</f>
        <v>750</v>
      </c>
      <c r="D34" s="37">
        <f>SUM(D35:D37)</f>
        <v>873</v>
      </c>
      <c r="E34" s="46">
        <f t="shared" si="0"/>
        <v>123</v>
      </c>
      <c r="F34" s="51">
        <f>SUM(F35:F37)</f>
        <v>750</v>
      </c>
      <c r="G34" s="45">
        <f>SUM(G35:G37)</f>
        <v>880</v>
      </c>
      <c r="H34" s="46">
        <f t="shared" si="1"/>
        <v>130</v>
      </c>
      <c r="I34" s="51">
        <f t="shared" ref="I34:J34" si="170">SUM(I35:I37)</f>
        <v>750</v>
      </c>
      <c r="J34" s="45">
        <f t="shared" si="170"/>
        <v>797</v>
      </c>
      <c r="K34" s="46">
        <f t="shared" si="2"/>
        <v>47</v>
      </c>
      <c r="L34" s="51">
        <f t="shared" ref="L34:M34" si="171">SUM(L35:L37)</f>
        <v>750</v>
      </c>
      <c r="M34" s="45">
        <f t="shared" si="171"/>
        <v>855</v>
      </c>
      <c r="N34" s="46">
        <f t="shared" si="3"/>
        <v>105</v>
      </c>
      <c r="O34" s="51">
        <f t="shared" ref="O34:P34" si="172">SUM(O35:O37)</f>
        <v>750</v>
      </c>
      <c r="P34" s="45">
        <f t="shared" si="172"/>
        <v>797</v>
      </c>
      <c r="Q34" s="46">
        <f t="shared" si="4"/>
        <v>47</v>
      </c>
      <c r="R34" s="51">
        <f t="shared" ref="R34:S34" si="173">SUM(R35:R37)</f>
        <v>750</v>
      </c>
      <c r="S34" s="45">
        <f t="shared" si="173"/>
        <v>817</v>
      </c>
      <c r="T34" s="46">
        <f t="shared" si="5"/>
        <v>67</v>
      </c>
      <c r="U34" s="51">
        <f t="shared" ref="U34:V34" si="174">SUM(U35:U37)</f>
        <v>1027</v>
      </c>
      <c r="V34" s="45">
        <f t="shared" si="174"/>
        <v>828</v>
      </c>
      <c r="W34" s="46">
        <f t="shared" si="6"/>
        <v>-199</v>
      </c>
      <c r="X34" s="51">
        <f t="shared" ref="X34:Y34" si="175">SUM(X35:X37)</f>
        <v>1027</v>
      </c>
      <c r="Y34" s="45">
        <f t="shared" si="175"/>
        <v>0</v>
      </c>
      <c r="Z34" s="46">
        <f t="shared" si="7"/>
        <v>-1027</v>
      </c>
      <c r="AA34" s="51">
        <f t="shared" ref="AA34:AB34" si="176">SUM(AA35:AA37)</f>
        <v>1027</v>
      </c>
      <c r="AB34" s="45">
        <f t="shared" si="176"/>
        <v>0</v>
      </c>
      <c r="AC34" s="46">
        <f t="shared" si="8"/>
        <v>-1027</v>
      </c>
      <c r="AD34" s="51">
        <f t="shared" ref="AD34:AE34" si="177">SUM(AD35:AD37)</f>
        <v>1027</v>
      </c>
      <c r="AE34" s="45">
        <f t="shared" si="177"/>
        <v>0</v>
      </c>
      <c r="AF34" s="46">
        <f t="shared" si="9"/>
        <v>-1027</v>
      </c>
      <c r="AG34" s="51">
        <f t="shared" ref="AG34:AH34" si="178">SUM(AG35:AG37)</f>
        <v>1027</v>
      </c>
      <c r="AH34" s="45">
        <f t="shared" si="178"/>
        <v>0</v>
      </c>
      <c r="AI34" s="46">
        <f t="shared" si="10"/>
        <v>-1027</v>
      </c>
      <c r="AJ34" s="51">
        <f t="shared" ref="AJ34:AK34" si="179">SUM(AJ35:AJ37)</f>
        <v>1027</v>
      </c>
      <c r="AK34" s="45">
        <f t="shared" si="179"/>
        <v>0</v>
      </c>
      <c r="AL34" s="46">
        <f t="shared" si="11"/>
        <v>-1027</v>
      </c>
      <c r="AM34" s="38"/>
      <c r="AN34" s="38"/>
      <c r="AO34" s="38"/>
    </row>
    <row r="35" spans="1:41" s="1" customFormat="1" ht="20.149999999999999" customHeight="1">
      <c r="A35" s="56" t="s">
        <v>77</v>
      </c>
      <c r="B35" s="44" t="s">
        <v>25</v>
      </c>
      <c r="C35" s="52">
        <v>250</v>
      </c>
      <c r="D35" s="37">
        <v>726</v>
      </c>
      <c r="E35" s="47">
        <f t="shared" si="0"/>
        <v>476</v>
      </c>
      <c r="F35" s="52">
        <f>C35</f>
        <v>250</v>
      </c>
      <c r="G35" s="37">
        <v>715</v>
      </c>
      <c r="H35" s="47">
        <f t="shared" si="1"/>
        <v>465</v>
      </c>
      <c r="I35" s="52">
        <f t="shared" ref="I35:I37" si="180">F35</f>
        <v>250</v>
      </c>
      <c r="J35" s="37">
        <v>599</v>
      </c>
      <c r="K35" s="47">
        <f t="shared" si="2"/>
        <v>349</v>
      </c>
      <c r="L35" s="52">
        <f t="shared" ref="L35:L37" si="181">I35</f>
        <v>250</v>
      </c>
      <c r="M35" s="37">
        <v>664</v>
      </c>
      <c r="N35" s="47">
        <f t="shared" si="3"/>
        <v>414</v>
      </c>
      <c r="O35" s="52">
        <f t="shared" ref="O35:O37" si="182">L35</f>
        <v>250</v>
      </c>
      <c r="P35" s="37">
        <v>630</v>
      </c>
      <c r="Q35" s="47">
        <f t="shared" si="4"/>
        <v>380</v>
      </c>
      <c r="R35" s="52">
        <f t="shared" ref="R35:R36" si="183">O35</f>
        <v>250</v>
      </c>
      <c r="S35" s="37">
        <v>688</v>
      </c>
      <c r="T35" s="47">
        <f t="shared" si="5"/>
        <v>438</v>
      </c>
      <c r="U35" s="52">
        <f>1027-U36</f>
        <v>527</v>
      </c>
      <c r="V35" s="37">
        <v>666</v>
      </c>
      <c r="W35" s="47">
        <f t="shared" si="6"/>
        <v>139</v>
      </c>
      <c r="X35" s="52">
        <f t="shared" ref="X35:X36" si="184">U35</f>
        <v>527</v>
      </c>
      <c r="Y35" s="37"/>
      <c r="Z35" s="47">
        <f t="shared" si="7"/>
        <v>-527</v>
      </c>
      <c r="AA35" s="52">
        <f t="shared" ref="AA35:AA36" si="185">X35</f>
        <v>527</v>
      </c>
      <c r="AB35" s="37"/>
      <c r="AC35" s="47">
        <f t="shared" si="8"/>
        <v>-527</v>
      </c>
      <c r="AD35" s="52">
        <f t="shared" ref="AD35:AD36" si="186">AA35</f>
        <v>527</v>
      </c>
      <c r="AE35" s="37"/>
      <c r="AF35" s="47">
        <f t="shared" si="9"/>
        <v>-527</v>
      </c>
      <c r="AG35" s="52">
        <f t="shared" ref="AG35:AG36" si="187">AD35</f>
        <v>527</v>
      </c>
      <c r="AH35" s="37"/>
      <c r="AI35" s="47">
        <f t="shared" si="10"/>
        <v>-527</v>
      </c>
      <c r="AJ35" s="52">
        <f t="shared" ref="AJ35:AJ36" si="188">AG35</f>
        <v>527</v>
      </c>
      <c r="AK35" s="37"/>
      <c r="AL35" s="47">
        <f t="shared" si="11"/>
        <v>-527</v>
      </c>
      <c r="AM35" s="38"/>
      <c r="AN35" s="38"/>
      <c r="AO35" s="38"/>
    </row>
    <row r="36" spans="1:41" s="1" customFormat="1" ht="20.149999999999999" customHeight="1">
      <c r="A36" s="56" t="s">
        <v>77</v>
      </c>
      <c r="B36" s="44" t="s">
        <v>24</v>
      </c>
      <c r="C36" s="52">
        <v>500</v>
      </c>
      <c r="D36" s="37">
        <v>147</v>
      </c>
      <c r="E36" s="47">
        <f t="shared" si="0"/>
        <v>-353</v>
      </c>
      <c r="F36" s="52">
        <f>C36</f>
        <v>500</v>
      </c>
      <c r="G36" s="37">
        <v>165</v>
      </c>
      <c r="H36" s="47">
        <f t="shared" si="1"/>
        <v>-335</v>
      </c>
      <c r="I36" s="52">
        <f t="shared" si="180"/>
        <v>500</v>
      </c>
      <c r="J36" s="37">
        <v>198</v>
      </c>
      <c r="K36" s="47">
        <f t="shared" si="2"/>
        <v>-302</v>
      </c>
      <c r="L36" s="52">
        <f t="shared" si="181"/>
        <v>500</v>
      </c>
      <c r="M36" s="37">
        <v>191</v>
      </c>
      <c r="N36" s="47">
        <f t="shared" si="3"/>
        <v>-309</v>
      </c>
      <c r="O36" s="52">
        <f t="shared" si="182"/>
        <v>500</v>
      </c>
      <c r="P36" s="37">
        <v>167</v>
      </c>
      <c r="Q36" s="47">
        <f t="shared" si="4"/>
        <v>-333</v>
      </c>
      <c r="R36" s="52">
        <f t="shared" si="183"/>
        <v>500</v>
      </c>
      <c r="S36" s="37">
        <v>129</v>
      </c>
      <c r="T36" s="47">
        <f t="shared" si="5"/>
        <v>-371</v>
      </c>
      <c r="U36" s="52">
        <f t="shared" ref="U36" si="189">R36</f>
        <v>500</v>
      </c>
      <c r="V36" s="37">
        <v>162</v>
      </c>
      <c r="W36" s="47">
        <f t="shared" si="6"/>
        <v>-338</v>
      </c>
      <c r="X36" s="52">
        <f t="shared" si="184"/>
        <v>500</v>
      </c>
      <c r="Y36" s="37"/>
      <c r="Z36" s="47">
        <f t="shared" si="7"/>
        <v>-500</v>
      </c>
      <c r="AA36" s="52">
        <f t="shared" si="185"/>
        <v>500</v>
      </c>
      <c r="AB36" s="37"/>
      <c r="AC36" s="47">
        <f t="shared" si="8"/>
        <v>-500</v>
      </c>
      <c r="AD36" s="52">
        <f t="shared" si="186"/>
        <v>500</v>
      </c>
      <c r="AE36" s="37"/>
      <c r="AF36" s="47">
        <f t="shared" si="9"/>
        <v>-500</v>
      </c>
      <c r="AG36" s="52">
        <f t="shared" si="187"/>
        <v>500</v>
      </c>
      <c r="AH36" s="37"/>
      <c r="AI36" s="47">
        <f t="shared" si="10"/>
        <v>-500</v>
      </c>
      <c r="AJ36" s="52">
        <f t="shared" si="188"/>
        <v>500</v>
      </c>
      <c r="AK36" s="37"/>
      <c r="AL36" s="47">
        <f t="shared" si="11"/>
        <v>-500</v>
      </c>
      <c r="AM36" s="38"/>
      <c r="AN36" s="38"/>
      <c r="AO36" s="38"/>
    </row>
    <row r="37" spans="1:41" s="1" customFormat="1" ht="20.149999999999999" customHeight="1" thickBot="1">
      <c r="A37" s="57" t="s">
        <v>77</v>
      </c>
      <c r="B37" s="50" t="s">
        <v>81</v>
      </c>
      <c r="C37" s="53" t="s">
        <v>88</v>
      </c>
      <c r="D37" s="48">
        <v>0</v>
      </c>
      <c r="E37" s="49" t="e">
        <f t="shared" si="0"/>
        <v>#VALUE!</v>
      </c>
      <c r="F37" s="53" t="str">
        <f>C37</f>
        <v>N/A</v>
      </c>
      <c r="G37" s="48">
        <v>0</v>
      </c>
      <c r="H37" s="49" t="e">
        <f t="shared" si="1"/>
        <v>#VALUE!</v>
      </c>
      <c r="I37" s="53" t="str">
        <f t="shared" si="180"/>
        <v>N/A</v>
      </c>
      <c r="J37" s="48">
        <v>0</v>
      </c>
      <c r="K37" s="49" t="s">
        <v>88</v>
      </c>
      <c r="L37" s="53" t="str">
        <f t="shared" si="181"/>
        <v>N/A</v>
      </c>
      <c r="M37" s="48">
        <v>0</v>
      </c>
      <c r="N37" s="49" t="s">
        <v>88</v>
      </c>
      <c r="O37" s="53" t="str">
        <f t="shared" si="182"/>
        <v>N/A</v>
      </c>
      <c r="P37" s="48">
        <v>0</v>
      </c>
      <c r="Q37" s="49" t="e">
        <f t="shared" si="4"/>
        <v>#VALUE!</v>
      </c>
      <c r="R37" s="53" t="s">
        <v>88</v>
      </c>
      <c r="S37" s="48" t="s">
        <v>88</v>
      </c>
      <c r="T37" s="49" t="s">
        <v>88</v>
      </c>
      <c r="U37" s="53" t="s">
        <v>88</v>
      </c>
      <c r="V37" s="48" t="s">
        <v>88</v>
      </c>
      <c r="W37" s="49" t="s">
        <v>88</v>
      </c>
      <c r="X37" s="53" t="s">
        <v>88</v>
      </c>
      <c r="Y37" s="48" t="s">
        <v>88</v>
      </c>
      <c r="Z37" s="49" t="s">
        <v>88</v>
      </c>
      <c r="AA37" s="53" t="s">
        <v>88</v>
      </c>
      <c r="AB37" s="48" t="s">
        <v>88</v>
      </c>
      <c r="AC37" s="49" t="s">
        <v>88</v>
      </c>
      <c r="AD37" s="53" t="s">
        <v>88</v>
      </c>
      <c r="AE37" s="48" t="s">
        <v>88</v>
      </c>
      <c r="AF37" s="49" t="s">
        <v>88</v>
      </c>
      <c r="AG37" s="53" t="s">
        <v>88</v>
      </c>
      <c r="AH37" s="48" t="s">
        <v>88</v>
      </c>
      <c r="AI37" s="49" t="s">
        <v>88</v>
      </c>
      <c r="AJ37" s="53" t="s">
        <v>88</v>
      </c>
      <c r="AK37" s="48" t="s">
        <v>88</v>
      </c>
      <c r="AL37" s="49" t="s">
        <v>88</v>
      </c>
      <c r="AM37" s="38"/>
      <c r="AN37" s="38"/>
      <c r="AO37" s="38"/>
    </row>
    <row r="38" spans="1:41" s="1" customFormat="1" ht="20.149999999999999" customHeight="1">
      <c r="A38" s="55" t="s">
        <v>78</v>
      </c>
      <c r="B38" s="16" t="s">
        <v>71</v>
      </c>
      <c r="C38" s="51">
        <f>SUM(C39:C41)</f>
        <v>500</v>
      </c>
      <c r="D38" s="45">
        <f>SUM(D39:D41)</f>
        <v>320</v>
      </c>
      <c r="E38" s="46">
        <f t="shared" si="0"/>
        <v>-180</v>
      </c>
      <c r="F38" s="51">
        <f>SUM(F39:F41)</f>
        <v>500</v>
      </c>
      <c r="G38" s="45">
        <f>SUM(G39:G41)</f>
        <v>369</v>
      </c>
      <c r="H38" s="46">
        <f t="shared" si="1"/>
        <v>-131</v>
      </c>
      <c r="I38" s="51">
        <f t="shared" ref="I38:J38" si="190">SUM(I39:I41)</f>
        <v>500</v>
      </c>
      <c r="J38" s="45">
        <f t="shared" si="190"/>
        <v>358</v>
      </c>
      <c r="K38" s="46">
        <f t="shared" si="2"/>
        <v>-142</v>
      </c>
      <c r="L38" s="51">
        <f t="shared" ref="L38:M38" si="191">SUM(L39:L41)</f>
        <v>500</v>
      </c>
      <c r="M38" s="45">
        <f t="shared" si="191"/>
        <v>395</v>
      </c>
      <c r="N38" s="46">
        <f t="shared" si="3"/>
        <v>-105</v>
      </c>
      <c r="O38" s="51">
        <f t="shared" ref="O38:P38" si="192">SUM(O39:O41)</f>
        <v>500</v>
      </c>
      <c r="P38" s="45">
        <f t="shared" si="192"/>
        <v>381</v>
      </c>
      <c r="Q38" s="46">
        <f t="shared" si="4"/>
        <v>-119</v>
      </c>
      <c r="R38" s="51">
        <f t="shared" ref="R38:S38" si="193">SUM(R39:R41)</f>
        <v>500</v>
      </c>
      <c r="S38" s="45">
        <f t="shared" si="193"/>
        <v>320</v>
      </c>
      <c r="T38" s="46">
        <f t="shared" si="5"/>
        <v>-180</v>
      </c>
      <c r="U38" s="51">
        <f t="shared" ref="U38:V38" si="194">SUM(U39:U41)</f>
        <v>982</v>
      </c>
      <c r="V38" s="45">
        <f t="shared" si="194"/>
        <v>350</v>
      </c>
      <c r="W38" s="46">
        <f t="shared" si="6"/>
        <v>-632</v>
      </c>
      <c r="X38" s="51">
        <f t="shared" ref="X38:Y38" si="195">SUM(X39:X41)</f>
        <v>982</v>
      </c>
      <c r="Y38" s="45">
        <f t="shared" si="195"/>
        <v>0</v>
      </c>
      <c r="Z38" s="46">
        <f t="shared" si="7"/>
        <v>-982</v>
      </c>
      <c r="AA38" s="51">
        <f t="shared" ref="AA38:AB38" si="196">SUM(AA39:AA41)</f>
        <v>982</v>
      </c>
      <c r="AB38" s="45">
        <f t="shared" si="196"/>
        <v>0</v>
      </c>
      <c r="AC38" s="46">
        <f t="shared" si="8"/>
        <v>-982</v>
      </c>
      <c r="AD38" s="51">
        <f t="shared" ref="AD38:AE38" si="197">SUM(AD39:AD41)</f>
        <v>982</v>
      </c>
      <c r="AE38" s="45">
        <f t="shared" si="197"/>
        <v>0</v>
      </c>
      <c r="AF38" s="46">
        <f t="shared" si="9"/>
        <v>-982</v>
      </c>
      <c r="AG38" s="51">
        <f t="shared" ref="AG38:AH38" si="198">SUM(AG39:AG41)</f>
        <v>982</v>
      </c>
      <c r="AH38" s="45">
        <f t="shared" si="198"/>
        <v>0</v>
      </c>
      <c r="AI38" s="46">
        <f t="shared" si="10"/>
        <v>-982</v>
      </c>
      <c r="AJ38" s="51">
        <f t="shared" ref="AJ38:AK38" si="199">SUM(AJ39:AJ41)</f>
        <v>982</v>
      </c>
      <c r="AK38" s="45">
        <f t="shared" si="199"/>
        <v>0</v>
      </c>
      <c r="AL38" s="46">
        <f t="shared" si="11"/>
        <v>-982</v>
      </c>
      <c r="AM38" s="38"/>
      <c r="AN38" s="38"/>
      <c r="AO38" s="38"/>
    </row>
    <row r="39" spans="1:41" ht="20.149999999999999" customHeight="1">
      <c r="A39" s="56" t="s">
        <v>78</v>
      </c>
      <c r="B39" s="44" t="s">
        <v>25</v>
      </c>
      <c r="C39" s="52">
        <v>250</v>
      </c>
      <c r="D39" s="37">
        <v>285</v>
      </c>
      <c r="E39" s="47">
        <f t="shared" si="0"/>
        <v>35</v>
      </c>
      <c r="F39" s="52">
        <f>C39</f>
        <v>250</v>
      </c>
      <c r="G39" s="37">
        <v>328</v>
      </c>
      <c r="H39" s="47">
        <f t="shared" si="1"/>
        <v>78</v>
      </c>
      <c r="I39" s="52">
        <f t="shared" ref="I39:I41" si="200">F39</f>
        <v>250</v>
      </c>
      <c r="J39" s="37">
        <v>317</v>
      </c>
      <c r="K39" s="47">
        <f t="shared" si="2"/>
        <v>67</v>
      </c>
      <c r="L39" s="52">
        <f t="shared" ref="L39:L41" si="201">I39</f>
        <v>250</v>
      </c>
      <c r="M39" s="37">
        <v>345</v>
      </c>
      <c r="N39" s="47">
        <f t="shared" si="3"/>
        <v>95</v>
      </c>
      <c r="O39" s="52">
        <f t="shared" ref="O39:O41" si="202">L39</f>
        <v>250</v>
      </c>
      <c r="P39" s="37">
        <v>341</v>
      </c>
      <c r="Q39" s="47">
        <f t="shared" si="4"/>
        <v>91</v>
      </c>
      <c r="R39" s="52">
        <f t="shared" ref="R39:R40" si="203">O39</f>
        <v>250</v>
      </c>
      <c r="S39" s="37">
        <v>284</v>
      </c>
      <c r="T39" s="47">
        <f t="shared" si="5"/>
        <v>34</v>
      </c>
      <c r="U39" s="52">
        <f>982-U40</f>
        <v>732</v>
      </c>
      <c r="V39" s="37">
        <v>311</v>
      </c>
      <c r="W39" s="47">
        <f t="shared" si="6"/>
        <v>-421</v>
      </c>
      <c r="X39" s="52">
        <f t="shared" ref="X39:X40" si="204">U39</f>
        <v>732</v>
      </c>
      <c r="Y39" s="37"/>
      <c r="Z39" s="47">
        <f t="shared" si="7"/>
        <v>-732</v>
      </c>
      <c r="AA39" s="52">
        <f t="shared" ref="AA39:AA40" si="205">X39</f>
        <v>732</v>
      </c>
      <c r="AB39" s="37"/>
      <c r="AC39" s="47">
        <f t="shared" si="8"/>
        <v>-732</v>
      </c>
      <c r="AD39" s="52">
        <f t="shared" ref="AD39:AD40" si="206">AA39</f>
        <v>732</v>
      </c>
      <c r="AE39" s="37"/>
      <c r="AF39" s="47">
        <f t="shared" si="9"/>
        <v>-732</v>
      </c>
      <c r="AG39" s="52">
        <f t="shared" ref="AG39:AG40" si="207">AD39</f>
        <v>732</v>
      </c>
      <c r="AH39" s="37"/>
      <c r="AI39" s="47">
        <f t="shared" si="10"/>
        <v>-732</v>
      </c>
      <c r="AJ39" s="52">
        <f t="shared" ref="AJ39:AJ40" si="208">AG39</f>
        <v>732</v>
      </c>
      <c r="AK39" s="37"/>
      <c r="AL39" s="47">
        <f t="shared" si="11"/>
        <v>-732</v>
      </c>
      <c r="AM39" s="15"/>
      <c r="AN39" s="15"/>
      <c r="AO39" s="15"/>
    </row>
    <row r="40" spans="1:41" ht="20.149999999999999" customHeight="1">
      <c r="A40" s="56" t="s">
        <v>78</v>
      </c>
      <c r="B40" s="44" t="s">
        <v>24</v>
      </c>
      <c r="C40" s="52">
        <v>250</v>
      </c>
      <c r="D40" s="37">
        <v>35</v>
      </c>
      <c r="E40" s="47">
        <f t="shared" si="0"/>
        <v>-215</v>
      </c>
      <c r="F40" s="52">
        <f>C40</f>
        <v>250</v>
      </c>
      <c r="G40" s="37">
        <v>41</v>
      </c>
      <c r="H40" s="47">
        <f t="shared" si="1"/>
        <v>-209</v>
      </c>
      <c r="I40" s="52">
        <f t="shared" si="200"/>
        <v>250</v>
      </c>
      <c r="J40" s="37">
        <v>41</v>
      </c>
      <c r="K40" s="47">
        <f t="shared" si="2"/>
        <v>-209</v>
      </c>
      <c r="L40" s="52">
        <f t="shared" si="201"/>
        <v>250</v>
      </c>
      <c r="M40" s="37">
        <v>50</v>
      </c>
      <c r="N40" s="47">
        <f t="shared" si="3"/>
        <v>-200</v>
      </c>
      <c r="O40" s="52">
        <f t="shared" si="202"/>
        <v>250</v>
      </c>
      <c r="P40" s="37">
        <v>40</v>
      </c>
      <c r="Q40" s="47">
        <f t="shared" si="4"/>
        <v>-210</v>
      </c>
      <c r="R40" s="52">
        <f t="shared" si="203"/>
        <v>250</v>
      </c>
      <c r="S40" s="37">
        <v>36</v>
      </c>
      <c r="T40" s="47">
        <f t="shared" si="5"/>
        <v>-214</v>
      </c>
      <c r="U40" s="52">
        <f t="shared" ref="U40" si="209">R40</f>
        <v>250</v>
      </c>
      <c r="V40" s="37">
        <v>39</v>
      </c>
      <c r="W40" s="47">
        <f t="shared" si="6"/>
        <v>-211</v>
      </c>
      <c r="X40" s="52">
        <f t="shared" si="204"/>
        <v>250</v>
      </c>
      <c r="Y40" s="37"/>
      <c r="Z40" s="47">
        <f t="shared" si="7"/>
        <v>-250</v>
      </c>
      <c r="AA40" s="52">
        <f t="shared" si="205"/>
        <v>250</v>
      </c>
      <c r="AB40" s="37"/>
      <c r="AC40" s="47">
        <f t="shared" si="8"/>
        <v>-250</v>
      </c>
      <c r="AD40" s="52">
        <f t="shared" si="206"/>
        <v>250</v>
      </c>
      <c r="AE40" s="37"/>
      <c r="AF40" s="47">
        <f t="shared" si="9"/>
        <v>-250</v>
      </c>
      <c r="AG40" s="52">
        <f t="shared" si="207"/>
        <v>250</v>
      </c>
      <c r="AH40" s="37"/>
      <c r="AI40" s="47">
        <f t="shared" si="10"/>
        <v>-250</v>
      </c>
      <c r="AJ40" s="52">
        <f t="shared" si="208"/>
        <v>250</v>
      </c>
      <c r="AK40" s="37"/>
      <c r="AL40" s="47">
        <f t="shared" si="11"/>
        <v>-250</v>
      </c>
      <c r="AM40" s="15"/>
      <c r="AN40" s="15"/>
      <c r="AO40" s="15"/>
    </row>
    <row r="41" spans="1:41" ht="20.149999999999999" customHeight="1" thickBot="1">
      <c r="A41" s="57" t="s">
        <v>78</v>
      </c>
      <c r="B41" s="50" t="s">
        <v>81</v>
      </c>
      <c r="C41" s="53" t="s">
        <v>88</v>
      </c>
      <c r="D41" s="48">
        <v>0</v>
      </c>
      <c r="E41" s="49" t="s">
        <v>88</v>
      </c>
      <c r="F41" s="53" t="str">
        <f>C41</f>
        <v>N/A</v>
      </c>
      <c r="G41" s="48">
        <v>0</v>
      </c>
      <c r="H41" s="49" t="s">
        <v>88</v>
      </c>
      <c r="I41" s="53" t="str">
        <f t="shared" si="200"/>
        <v>N/A</v>
      </c>
      <c r="J41" s="48">
        <v>0</v>
      </c>
      <c r="K41" s="49" t="s">
        <v>88</v>
      </c>
      <c r="L41" s="53" t="str">
        <f t="shared" si="201"/>
        <v>N/A</v>
      </c>
      <c r="M41" s="48">
        <v>0</v>
      </c>
      <c r="N41" s="49" t="s">
        <v>88</v>
      </c>
      <c r="O41" s="53" t="str">
        <f t="shared" si="202"/>
        <v>N/A</v>
      </c>
      <c r="P41" s="48">
        <v>0</v>
      </c>
      <c r="Q41" s="49" t="e">
        <f t="shared" si="4"/>
        <v>#VALUE!</v>
      </c>
      <c r="R41" s="53" t="s">
        <v>88</v>
      </c>
      <c r="S41" s="48" t="s">
        <v>88</v>
      </c>
      <c r="T41" s="49" t="s">
        <v>88</v>
      </c>
      <c r="U41" s="53" t="s">
        <v>88</v>
      </c>
      <c r="V41" s="48" t="s">
        <v>88</v>
      </c>
      <c r="W41" s="49" t="s">
        <v>88</v>
      </c>
      <c r="X41" s="53" t="s">
        <v>88</v>
      </c>
      <c r="Y41" s="48" t="s">
        <v>88</v>
      </c>
      <c r="Z41" s="49" t="s">
        <v>88</v>
      </c>
      <c r="AA41" s="53" t="s">
        <v>88</v>
      </c>
      <c r="AB41" s="48" t="s">
        <v>88</v>
      </c>
      <c r="AC41" s="49" t="s">
        <v>88</v>
      </c>
      <c r="AD41" s="53" t="s">
        <v>88</v>
      </c>
      <c r="AE41" s="48" t="s">
        <v>88</v>
      </c>
      <c r="AF41" s="49" t="s">
        <v>88</v>
      </c>
      <c r="AG41" s="53" t="s">
        <v>88</v>
      </c>
      <c r="AH41" s="48" t="s">
        <v>88</v>
      </c>
      <c r="AI41" s="49" t="s">
        <v>88</v>
      </c>
      <c r="AJ41" s="53" t="s">
        <v>88</v>
      </c>
      <c r="AK41" s="48" t="s">
        <v>88</v>
      </c>
      <c r="AL41" s="49" t="s">
        <v>88</v>
      </c>
      <c r="AM41" s="15"/>
      <c r="AN41" s="15"/>
      <c r="AO41" s="15"/>
    </row>
    <row r="42" spans="1:41" ht="20.149999999999999" customHeight="1">
      <c r="A42" s="55" t="s">
        <v>79</v>
      </c>
      <c r="B42" s="16" t="s">
        <v>71</v>
      </c>
      <c r="C42" s="51">
        <f>SUM(C43:C45)</f>
        <v>25</v>
      </c>
      <c r="D42" s="45">
        <f>SUM(D43:D45)</f>
        <v>24</v>
      </c>
      <c r="E42" s="46">
        <f t="shared" si="0"/>
        <v>-1</v>
      </c>
      <c r="F42" s="51">
        <f>SUM(F43:F45)</f>
        <v>25</v>
      </c>
      <c r="G42" s="45">
        <f>SUM(G43:G45)</f>
        <v>11</v>
      </c>
      <c r="H42" s="46">
        <f t="shared" si="1"/>
        <v>-14</v>
      </c>
      <c r="I42" s="51">
        <f t="shared" ref="I42:J42" si="210">SUM(I43:I45)</f>
        <v>25</v>
      </c>
      <c r="J42" s="45">
        <f t="shared" si="210"/>
        <v>14</v>
      </c>
      <c r="K42" s="46">
        <f t="shared" si="2"/>
        <v>-11</v>
      </c>
      <c r="L42" s="51">
        <f t="shared" ref="L42:M42" si="211">SUM(L43:L45)</f>
        <v>25</v>
      </c>
      <c r="M42" s="45">
        <f t="shared" si="211"/>
        <v>10</v>
      </c>
      <c r="N42" s="46">
        <f t="shared" si="3"/>
        <v>-15</v>
      </c>
      <c r="O42" s="51">
        <f t="shared" ref="O42:P42" si="212">SUM(O43:O45)</f>
        <v>25</v>
      </c>
      <c r="P42" s="45">
        <f t="shared" si="212"/>
        <v>4</v>
      </c>
      <c r="Q42" s="46">
        <f t="shared" si="4"/>
        <v>-21</v>
      </c>
      <c r="R42" s="51">
        <f t="shared" ref="R42:S42" si="213">SUM(R43:R45)</f>
        <v>25</v>
      </c>
      <c r="S42" s="45">
        <f t="shared" si="213"/>
        <v>12</v>
      </c>
      <c r="T42" s="46">
        <f t="shared" si="5"/>
        <v>-13</v>
      </c>
      <c r="U42" s="51">
        <f t="shared" ref="U42:V42" si="214">SUM(U43:U45)</f>
        <v>25</v>
      </c>
      <c r="V42" s="45">
        <f t="shared" si="214"/>
        <v>12</v>
      </c>
      <c r="W42" s="46">
        <f t="shared" si="6"/>
        <v>-13</v>
      </c>
      <c r="X42" s="51">
        <f t="shared" ref="X42:Y42" si="215">SUM(X43:X45)</f>
        <v>25</v>
      </c>
      <c r="Y42" s="45">
        <f t="shared" si="215"/>
        <v>0</v>
      </c>
      <c r="Z42" s="46">
        <f t="shared" si="7"/>
        <v>-25</v>
      </c>
      <c r="AA42" s="51">
        <f t="shared" ref="AA42:AB42" si="216">SUM(AA43:AA45)</f>
        <v>25</v>
      </c>
      <c r="AB42" s="45">
        <f t="shared" si="216"/>
        <v>0</v>
      </c>
      <c r="AC42" s="46">
        <f t="shared" si="8"/>
        <v>-25</v>
      </c>
      <c r="AD42" s="51">
        <f t="shared" ref="AD42:AE42" si="217">SUM(AD43:AD45)</f>
        <v>25</v>
      </c>
      <c r="AE42" s="45">
        <f t="shared" si="217"/>
        <v>0</v>
      </c>
      <c r="AF42" s="46">
        <f t="shared" si="9"/>
        <v>-25</v>
      </c>
      <c r="AG42" s="51">
        <f t="shared" ref="AG42:AH42" si="218">SUM(AG43:AG45)</f>
        <v>25</v>
      </c>
      <c r="AH42" s="45">
        <f t="shared" si="218"/>
        <v>0</v>
      </c>
      <c r="AI42" s="46">
        <f t="shared" si="10"/>
        <v>-25</v>
      </c>
      <c r="AJ42" s="51">
        <f t="shared" ref="AJ42:AK42" si="219">SUM(AJ43:AJ45)</f>
        <v>25</v>
      </c>
      <c r="AK42" s="45">
        <f t="shared" si="219"/>
        <v>0</v>
      </c>
      <c r="AL42" s="46">
        <f t="shared" si="11"/>
        <v>-25</v>
      </c>
      <c r="AM42" s="15"/>
      <c r="AN42" s="15"/>
      <c r="AO42" s="15"/>
    </row>
    <row r="43" spans="1:41" ht="20.149999999999999" customHeight="1">
      <c r="A43" s="56" t="s">
        <v>79</v>
      </c>
      <c r="B43" s="44" t="s">
        <v>25</v>
      </c>
      <c r="C43" s="52" t="s">
        <v>88</v>
      </c>
      <c r="D43" s="37">
        <v>4</v>
      </c>
      <c r="E43" s="47" t="s">
        <v>88</v>
      </c>
      <c r="F43" s="52" t="str">
        <f>C43</f>
        <v>N/A</v>
      </c>
      <c r="G43" s="37">
        <v>5</v>
      </c>
      <c r="H43" s="47" t="s">
        <v>88</v>
      </c>
      <c r="I43" s="52" t="str">
        <f t="shared" ref="I43:I45" si="220">F43</f>
        <v>N/A</v>
      </c>
      <c r="J43" s="37">
        <v>6</v>
      </c>
      <c r="K43" s="47" t="s">
        <v>88</v>
      </c>
      <c r="L43" s="52" t="str">
        <f t="shared" ref="L43:L45" si="221">I43</f>
        <v>N/A</v>
      </c>
      <c r="M43" s="37">
        <v>3</v>
      </c>
      <c r="N43" s="47" t="s">
        <v>88</v>
      </c>
      <c r="O43" s="52" t="str">
        <f t="shared" ref="O43:O45" si="222">L43</f>
        <v>N/A</v>
      </c>
      <c r="P43" s="37">
        <v>4</v>
      </c>
      <c r="Q43" s="47" t="e">
        <f t="shared" si="4"/>
        <v>#VALUE!</v>
      </c>
      <c r="R43" s="52" t="s">
        <v>88</v>
      </c>
      <c r="S43" s="37">
        <v>6</v>
      </c>
      <c r="T43" s="47" t="s">
        <v>88</v>
      </c>
      <c r="U43" s="52" t="s">
        <v>88</v>
      </c>
      <c r="V43" s="37">
        <v>10</v>
      </c>
      <c r="W43" s="47" t="s">
        <v>88</v>
      </c>
      <c r="X43" s="52" t="s">
        <v>88</v>
      </c>
      <c r="Y43" s="37" t="s">
        <v>88</v>
      </c>
      <c r="Z43" s="47" t="s">
        <v>88</v>
      </c>
      <c r="AA43" s="52" t="s">
        <v>88</v>
      </c>
      <c r="AB43" s="37" t="s">
        <v>88</v>
      </c>
      <c r="AC43" s="47" t="s">
        <v>88</v>
      </c>
      <c r="AD43" s="52" t="s">
        <v>88</v>
      </c>
      <c r="AE43" s="37" t="s">
        <v>88</v>
      </c>
      <c r="AF43" s="47" t="s">
        <v>88</v>
      </c>
      <c r="AG43" s="52" t="s">
        <v>88</v>
      </c>
      <c r="AH43" s="37" t="s">
        <v>88</v>
      </c>
      <c r="AI43" s="47" t="s">
        <v>88</v>
      </c>
      <c r="AJ43" s="52" t="s">
        <v>88</v>
      </c>
      <c r="AK43" s="37" t="s">
        <v>88</v>
      </c>
      <c r="AL43" s="47" t="s">
        <v>88</v>
      </c>
      <c r="AM43" s="15"/>
      <c r="AN43" s="15"/>
      <c r="AO43" s="15"/>
    </row>
    <row r="44" spans="1:41" ht="20.149999999999999" customHeight="1">
      <c r="A44" s="56" t="s">
        <v>79</v>
      </c>
      <c r="B44" s="44" t="s">
        <v>24</v>
      </c>
      <c r="C44" s="52">
        <v>25</v>
      </c>
      <c r="D44" s="37">
        <v>16</v>
      </c>
      <c r="E44" s="47">
        <f t="shared" si="0"/>
        <v>-9</v>
      </c>
      <c r="F44" s="52">
        <f>C44</f>
        <v>25</v>
      </c>
      <c r="G44" s="37">
        <v>6</v>
      </c>
      <c r="H44" s="47">
        <f t="shared" si="1"/>
        <v>-19</v>
      </c>
      <c r="I44" s="52">
        <f t="shared" si="220"/>
        <v>25</v>
      </c>
      <c r="J44" s="37">
        <v>8</v>
      </c>
      <c r="K44" s="47">
        <f t="shared" si="2"/>
        <v>-17</v>
      </c>
      <c r="L44" s="52">
        <f t="shared" si="221"/>
        <v>25</v>
      </c>
      <c r="M44" s="37">
        <v>7</v>
      </c>
      <c r="N44" s="47">
        <f t="shared" si="3"/>
        <v>-18</v>
      </c>
      <c r="O44" s="52">
        <f t="shared" si="222"/>
        <v>25</v>
      </c>
      <c r="P44" s="37">
        <v>0</v>
      </c>
      <c r="Q44" s="47">
        <f t="shared" si="4"/>
        <v>-25</v>
      </c>
      <c r="R44" s="52">
        <f t="shared" ref="R44" si="223">O44</f>
        <v>25</v>
      </c>
      <c r="S44" s="37">
        <v>6</v>
      </c>
      <c r="T44" s="47">
        <f t="shared" si="5"/>
        <v>-19</v>
      </c>
      <c r="U44" s="52">
        <f t="shared" ref="U44" si="224">R44</f>
        <v>25</v>
      </c>
      <c r="V44" s="37">
        <v>2</v>
      </c>
      <c r="W44" s="47">
        <f t="shared" si="6"/>
        <v>-23</v>
      </c>
      <c r="X44" s="52">
        <f t="shared" ref="X44" si="225">U44</f>
        <v>25</v>
      </c>
      <c r="Y44" s="37"/>
      <c r="Z44" s="47">
        <f t="shared" si="7"/>
        <v>-25</v>
      </c>
      <c r="AA44" s="52">
        <f t="shared" ref="AA44" si="226">X44</f>
        <v>25</v>
      </c>
      <c r="AB44" s="37"/>
      <c r="AC44" s="47">
        <f t="shared" si="8"/>
        <v>-25</v>
      </c>
      <c r="AD44" s="52">
        <f t="shared" ref="AD44" si="227">AA44</f>
        <v>25</v>
      </c>
      <c r="AE44" s="37"/>
      <c r="AF44" s="47">
        <f t="shared" si="9"/>
        <v>-25</v>
      </c>
      <c r="AG44" s="52">
        <f t="shared" ref="AG44" si="228">AD44</f>
        <v>25</v>
      </c>
      <c r="AH44" s="37"/>
      <c r="AI44" s="47">
        <f t="shared" si="10"/>
        <v>-25</v>
      </c>
      <c r="AJ44" s="52">
        <f t="shared" ref="AJ44" si="229">AG44</f>
        <v>25</v>
      </c>
      <c r="AK44" s="37"/>
      <c r="AL44" s="47">
        <f t="shared" si="11"/>
        <v>-25</v>
      </c>
      <c r="AM44" s="15"/>
      <c r="AN44" s="15"/>
      <c r="AO44" s="15"/>
    </row>
    <row r="45" spans="1:41" ht="20.149999999999999" customHeight="1" thickBot="1">
      <c r="A45" s="57" t="s">
        <v>79</v>
      </c>
      <c r="B45" s="50" t="s">
        <v>81</v>
      </c>
      <c r="C45" s="53" t="s">
        <v>88</v>
      </c>
      <c r="D45" s="48">
        <v>4</v>
      </c>
      <c r="E45" s="49" t="s">
        <v>88</v>
      </c>
      <c r="F45" s="53" t="str">
        <f>C45</f>
        <v>N/A</v>
      </c>
      <c r="G45" s="48">
        <v>0</v>
      </c>
      <c r="H45" s="49" t="s">
        <v>88</v>
      </c>
      <c r="I45" s="53" t="str">
        <f t="shared" si="220"/>
        <v>N/A</v>
      </c>
      <c r="J45" s="48">
        <v>0</v>
      </c>
      <c r="K45" s="49" t="s">
        <v>88</v>
      </c>
      <c r="L45" s="53" t="str">
        <f t="shared" si="221"/>
        <v>N/A</v>
      </c>
      <c r="M45" s="48">
        <v>0</v>
      </c>
      <c r="N45" s="49" t="s">
        <v>88</v>
      </c>
      <c r="O45" s="53" t="str">
        <f t="shared" si="222"/>
        <v>N/A</v>
      </c>
      <c r="P45" s="48">
        <v>0</v>
      </c>
      <c r="Q45" s="49" t="e">
        <f t="shared" si="4"/>
        <v>#VALUE!</v>
      </c>
      <c r="R45" s="53" t="s">
        <v>88</v>
      </c>
      <c r="S45" s="48">
        <v>0</v>
      </c>
      <c r="T45" s="49" t="s">
        <v>88</v>
      </c>
      <c r="U45" s="53" t="s">
        <v>88</v>
      </c>
      <c r="V45" s="48" t="s">
        <v>88</v>
      </c>
      <c r="W45" s="49" t="s">
        <v>88</v>
      </c>
      <c r="X45" s="53" t="s">
        <v>88</v>
      </c>
      <c r="Y45" s="48" t="s">
        <v>88</v>
      </c>
      <c r="Z45" s="49" t="s">
        <v>88</v>
      </c>
      <c r="AA45" s="53" t="s">
        <v>88</v>
      </c>
      <c r="AB45" s="48" t="s">
        <v>88</v>
      </c>
      <c r="AC45" s="49" t="s">
        <v>88</v>
      </c>
      <c r="AD45" s="53" t="s">
        <v>88</v>
      </c>
      <c r="AE45" s="48" t="s">
        <v>88</v>
      </c>
      <c r="AF45" s="49" t="s">
        <v>88</v>
      </c>
      <c r="AG45" s="53" t="s">
        <v>88</v>
      </c>
      <c r="AH45" s="48" t="s">
        <v>88</v>
      </c>
      <c r="AI45" s="49" t="s">
        <v>88</v>
      </c>
      <c r="AJ45" s="53" t="s">
        <v>88</v>
      </c>
      <c r="AK45" s="48" t="s">
        <v>88</v>
      </c>
      <c r="AL45" s="49" t="s">
        <v>88</v>
      </c>
      <c r="AM45" s="15"/>
      <c r="AN45" s="15"/>
      <c r="AO45" s="15"/>
    </row>
    <row r="46" spans="1:4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spans="1:41">
      <c r="A47" s="15"/>
      <c r="B47" s="15"/>
    </row>
    <row r="48" spans="1:41">
      <c r="A48" s="15"/>
      <c r="B48" s="15"/>
      <c r="U48" s="63"/>
    </row>
    <row r="49" spans="1:2">
      <c r="A49" s="15"/>
      <c r="B49" s="15"/>
    </row>
    <row r="50" spans="1:2">
      <c r="A50" s="15"/>
      <c r="B50" s="15"/>
    </row>
    <row r="51" spans="1:2">
      <c r="A51" s="15"/>
      <c r="B51" s="15"/>
    </row>
  </sheetData>
  <sortState ref="A4:B36">
    <sortCondition ref="A4:A36"/>
    <sortCondition ref="B4:B36"/>
  </sortState>
  <mergeCells count="13">
    <mergeCell ref="R2:T2"/>
    <mergeCell ref="C1:AL1"/>
    <mergeCell ref="C2:E2"/>
    <mergeCell ref="F2:H2"/>
    <mergeCell ref="I2:K2"/>
    <mergeCell ref="L2:N2"/>
    <mergeCell ref="O2:Q2"/>
    <mergeCell ref="AJ2:AL2"/>
    <mergeCell ref="U2:W2"/>
    <mergeCell ref="X2:Z2"/>
    <mergeCell ref="AA2:AC2"/>
    <mergeCell ref="AD2:AF2"/>
    <mergeCell ref="AG2:AI2"/>
  </mergeCells>
  <pageMargins left="0.7" right="0.7" top="0.75" bottom="0.75" header="0.3" footer="0.3"/>
  <pageSetup paperSize="9" scale="63" orientation="portrait" horizontalDpi="90" verticalDpi="90"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dimension ref="A1:AL244"/>
  <sheetViews>
    <sheetView tabSelected="1" zoomScale="80" zoomScaleNormal="80" workbookViewId="0">
      <pane xSplit="2" ySplit="3" topLeftCell="N4" activePane="bottomRight" state="frozen"/>
      <selection pane="topRight" activeCell="C1" sqref="C1"/>
      <selection pane="bottomLeft" activeCell="A4" sqref="A4"/>
      <selection pane="bottomRight" activeCell="N6" sqref="N6"/>
    </sheetView>
  </sheetViews>
  <sheetFormatPr defaultRowHeight="14.5"/>
  <cols>
    <col min="1" max="1" width="33.81640625" bestFit="1" customWidth="1"/>
    <col min="2" max="2" width="15.1796875" bestFit="1" customWidth="1"/>
    <col min="3" max="5" width="11.26953125" bestFit="1" customWidth="1"/>
    <col min="6" max="8" width="10.54296875" bestFit="1" customWidth="1"/>
    <col min="9" max="11" width="11.453125" bestFit="1" customWidth="1"/>
    <col min="12" max="14" width="10.54296875" bestFit="1" customWidth="1"/>
    <col min="15" max="17" width="13.7265625" bestFit="1" customWidth="1"/>
    <col min="18" max="18" width="13.81640625" bestFit="1" customWidth="1"/>
    <col min="19" max="19" width="12.81640625" bestFit="1" customWidth="1"/>
    <col min="20" max="20" width="17.81640625" bestFit="1" customWidth="1"/>
    <col min="21" max="23" width="14.54296875" bestFit="1" customWidth="1"/>
    <col min="24" max="24" width="17" bestFit="1" customWidth="1"/>
    <col min="25" max="25" width="12.1796875" bestFit="1" customWidth="1"/>
    <col min="26" max="27" width="17" bestFit="1" customWidth="1"/>
    <col min="28" max="28" width="12.1796875" bestFit="1" customWidth="1"/>
    <col min="29" max="29" width="17" bestFit="1" customWidth="1"/>
    <col min="30" max="32" width="14.453125" bestFit="1" customWidth="1"/>
    <col min="33" max="33" width="15.54296875" bestFit="1" customWidth="1"/>
    <col min="34" max="34" width="12.1796875" bestFit="1" customWidth="1"/>
    <col min="35" max="35" width="15.54296875" bestFit="1" customWidth="1"/>
    <col min="36" max="38" width="12.7265625" bestFit="1" customWidth="1"/>
  </cols>
  <sheetData>
    <row r="1" spans="1:38" ht="19" thickBot="1">
      <c r="C1" s="104" t="s">
        <v>28</v>
      </c>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6"/>
    </row>
    <row r="2" spans="1:38" ht="33" customHeight="1" thickBot="1">
      <c r="A2" s="102" t="s">
        <v>26</v>
      </c>
      <c r="B2" s="103"/>
      <c r="C2" s="96">
        <v>44316</v>
      </c>
      <c r="D2" s="97"/>
      <c r="E2" s="98"/>
      <c r="F2" s="97">
        <v>44347</v>
      </c>
      <c r="G2" s="97"/>
      <c r="H2" s="98"/>
      <c r="I2" s="96">
        <v>44377</v>
      </c>
      <c r="J2" s="97"/>
      <c r="K2" s="98"/>
      <c r="L2" s="96">
        <v>44408</v>
      </c>
      <c r="M2" s="97"/>
      <c r="N2" s="98"/>
      <c r="O2" s="96">
        <v>44439</v>
      </c>
      <c r="P2" s="97"/>
      <c r="Q2" s="98"/>
      <c r="R2" s="96">
        <v>44469</v>
      </c>
      <c r="S2" s="97"/>
      <c r="T2" s="98"/>
      <c r="U2" s="96">
        <v>44500</v>
      </c>
      <c r="V2" s="97"/>
      <c r="W2" s="98"/>
      <c r="X2" s="96">
        <v>44530</v>
      </c>
      <c r="Y2" s="97"/>
      <c r="Z2" s="98"/>
      <c r="AA2" s="96">
        <v>44561</v>
      </c>
      <c r="AB2" s="97"/>
      <c r="AC2" s="98"/>
      <c r="AD2" s="96">
        <v>44592</v>
      </c>
      <c r="AE2" s="97"/>
      <c r="AF2" s="98"/>
      <c r="AG2" s="96">
        <v>44620</v>
      </c>
      <c r="AH2" s="97"/>
      <c r="AI2" s="98"/>
      <c r="AJ2" s="96">
        <v>44651</v>
      </c>
      <c r="AK2" s="97"/>
      <c r="AL2" s="98"/>
    </row>
    <row r="3" spans="1:38" ht="42" customHeight="1" thickBot="1">
      <c r="A3" s="8" t="s">
        <v>69</v>
      </c>
      <c r="B3" s="30" t="s">
        <v>70</v>
      </c>
      <c r="C3" s="58" t="s">
        <v>33</v>
      </c>
      <c r="D3" s="59" t="s">
        <v>34</v>
      </c>
      <c r="E3" s="60" t="s">
        <v>35</v>
      </c>
      <c r="F3" s="61" t="s">
        <v>36</v>
      </c>
      <c r="G3" s="59" t="s">
        <v>37</v>
      </c>
      <c r="H3" s="62" t="s">
        <v>38</v>
      </c>
      <c r="I3" s="58" t="s">
        <v>39</v>
      </c>
      <c r="J3" s="59" t="s">
        <v>40</v>
      </c>
      <c r="K3" s="60" t="s">
        <v>41</v>
      </c>
      <c r="L3" s="58" t="s">
        <v>42</v>
      </c>
      <c r="M3" s="59" t="s">
        <v>43</v>
      </c>
      <c r="N3" s="60" t="s">
        <v>44</v>
      </c>
      <c r="O3" s="58" t="s">
        <v>45</v>
      </c>
      <c r="P3" s="59" t="s">
        <v>46</v>
      </c>
      <c r="Q3" s="60" t="s">
        <v>47</v>
      </c>
      <c r="R3" s="58" t="s">
        <v>48</v>
      </c>
      <c r="S3" s="59" t="s">
        <v>49</v>
      </c>
      <c r="T3" s="60" t="s">
        <v>50</v>
      </c>
      <c r="U3" s="58" t="s">
        <v>51</v>
      </c>
      <c r="V3" s="59" t="s">
        <v>52</v>
      </c>
      <c r="W3" s="60" t="s">
        <v>53</v>
      </c>
      <c r="X3" s="58" t="s">
        <v>54</v>
      </c>
      <c r="Y3" s="59" t="s">
        <v>55</v>
      </c>
      <c r="Z3" s="60" t="s">
        <v>56</v>
      </c>
      <c r="AA3" s="58" t="s">
        <v>57</v>
      </c>
      <c r="AB3" s="59" t="s">
        <v>58</v>
      </c>
      <c r="AC3" s="60" t="s">
        <v>59</v>
      </c>
      <c r="AD3" s="58" t="s">
        <v>60</v>
      </c>
      <c r="AE3" s="59" t="s">
        <v>61</v>
      </c>
      <c r="AF3" s="60" t="s">
        <v>62</v>
      </c>
      <c r="AG3" s="58" t="s">
        <v>63</v>
      </c>
      <c r="AH3" s="59" t="s">
        <v>64</v>
      </c>
      <c r="AI3" s="60" t="s">
        <v>65</v>
      </c>
      <c r="AJ3" s="58" t="s">
        <v>66</v>
      </c>
      <c r="AK3" s="59" t="s">
        <v>67</v>
      </c>
      <c r="AL3" s="60" t="s">
        <v>68</v>
      </c>
    </row>
    <row r="4" spans="1:38" ht="15.5">
      <c r="A4" s="33" t="s">
        <v>0</v>
      </c>
      <c r="B4" s="16" t="s">
        <v>71</v>
      </c>
      <c r="C4" s="73">
        <f t="shared" ref="C4:D6" si="0">SUM(C7,C10,C13,C16,C19,C22,C25,C28,C31,C34,C37,C40,C43,C46,C49,C52,C55,C58,C61,C64,C67,C70,C73)</f>
        <v>1325</v>
      </c>
      <c r="D4" s="74">
        <f t="shared" si="0"/>
        <v>1387</v>
      </c>
      <c r="E4" s="75">
        <f>D4-C4</f>
        <v>62</v>
      </c>
      <c r="F4" s="73">
        <f t="shared" ref="F4:G6" si="1">SUM(F7,F10,F13,F16,F19,F22,F25,F28,F31,F34,F37,F40,F43,F46,F49,F52,F55,F58,F61,F64,F67,F70,F73)</f>
        <v>1325</v>
      </c>
      <c r="G4" s="74">
        <f t="shared" si="1"/>
        <v>1573</v>
      </c>
      <c r="H4" s="75">
        <f>G4-F4</f>
        <v>248</v>
      </c>
      <c r="I4" s="73">
        <f t="shared" ref="I4:J6" si="2">SUM(I7,I10,I13,I16,I19,I22,I25,I28,I31,I34,I37,I40,I43,I46,I49,I52,I55,I58,I61,I64,I67,I70,I73)</f>
        <v>1325</v>
      </c>
      <c r="J4" s="74">
        <f t="shared" si="2"/>
        <v>1394</v>
      </c>
      <c r="K4" s="75">
        <f>J4-I4</f>
        <v>69</v>
      </c>
      <c r="L4" s="73">
        <f t="shared" ref="L4:M6" si="3">SUM(L7,L10,L13,L16,L19,L22,L25,L28,L31,L34,L37,L40,L43,L46,L49,L52,L55,L58,L61,L64,L67,L70,L73)</f>
        <v>1325</v>
      </c>
      <c r="M4" s="74">
        <f t="shared" si="3"/>
        <v>1357</v>
      </c>
      <c r="N4" s="75">
        <f>M4-L4</f>
        <v>32</v>
      </c>
      <c r="O4" s="73">
        <f t="shared" ref="O4:P6" si="4">SUM(O7,O10,O13,O16,O19,O22,O25,O28,O31,O34,O37,O40,O43,O46,O49,O52,O55,O58,O61,O64,O67,O70,O73)</f>
        <v>1325</v>
      </c>
      <c r="P4" s="74">
        <f t="shared" si="4"/>
        <v>1540</v>
      </c>
      <c r="Q4" s="75">
        <f>P4-O4</f>
        <v>215</v>
      </c>
      <c r="R4" s="73">
        <f t="shared" ref="R4:S6" si="5">SUM(R7,R10,R13,R16,R19,R22,R25,R28,R31,R34,R37,R40,R43,R46,R49,R52,R55,R58,R61,R64,R67,R70,R73)</f>
        <v>1325</v>
      </c>
      <c r="S4" s="74">
        <f t="shared" si="5"/>
        <v>1656</v>
      </c>
      <c r="T4" s="75">
        <f>S4-R4</f>
        <v>331</v>
      </c>
      <c r="U4" s="73">
        <f t="shared" ref="U4:V6" si="6">SUM(U7,U10,U13,U16,U19,U22,U25,U28,U31,U34,U37,U40,U43,U46,U49,U52,U55,U58,U61,U64,U67,U70,U73)</f>
        <v>1970</v>
      </c>
      <c r="V4" s="74">
        <f t="shared" si="6"/>
        <v>1417</v>
      </c>
      <c r="W4" s="75">
        <f>V4-U4</f>
        <v>-553</v>
      </c>
      <c r="X4" s="73">
        <f t="shared" ref="X4:Y6" si="7">SUM(X7,X10,X13,X16,X19,X22,X25,X28,X31,X34,X37,X40,X43,X46,X49,X52,X55,X58,X61,X64,X67,X70,X73)</f>
        <v>1970</v>
      </c>
      <c r="Y4" s="74">
        <f t="shared" si="7"/>
        <v>0</v>
      </c>
      <c r="Z4" s="75">
        <f>Y4-X4</f>
        <v>-1970</v>
      </c>
      <c r="AA4" s="73">
        <f t="shared" ref="AA4:AB6" si="8">SUM(AA7,AA10,AA13,AA16,AA19,AA22,AA25,AA28,AA31,AA34,AA37,AA40,AA43,AA46,AA49,AA52,AA55,AA58,AA61,AA64,AA67,AA70,AA73)</f>
        <v>1970</v>
      </c>
      <c r="AB4" s="74">
        <f t="shared" si="8"/>
        <v>0</v>
      </c>
      <c r="AC4" s="75">
        <f>AB4-AA4</f>
        <v>-1970</v>
      </c>
      <c r="AD4" s="73">
        <f t="shared" ref="AD4:AE6" si="9">SUM(AD7,AD10,AD13,AD16,AD19,AD22,AD25,AD28,AD31,AD34,AD37,AD40,AD43,AD46,AD49,AD52,AD55,AD58,AD61,AD64,AD67,AD70,AD73)</f>
        <v>1970</v>
      </c>
      <c r="AE4" s="74">
        <f t="shared" si="9"/>
        <v>0</v>
      </c>
      <c r="AF4" s="75">
        <f>AE4-AD4</f>
        <v>-1970</v>
      </c>
      <c r="AG4" s="73">
        <f t="shared" ref="AG4:AH6" si="10">SUM(AG7,AG10,AG13,AG16,AG19,AG22,AG25,AG28,AG31,AG34,AG37,AG40,AG43,AG46,AG49,AG52,AG55,AG58,AG61,AG64,AG67,AG70,AG73)</f>
        <v>1970</v>
      </c>
      <c r="AH4" s="74">
        <f t="shared" si="10"/>
        <v>0</v>
      </c>
      <c r="AI4" s="75">
        <f>AH4-AG4</f>
        <v>-1970</v>
      </c>
      <c r="AJ4" s="73">
        <f t="shared" ref="AJ4:AK6" si="11">SUM(AJ7,AJ10,AJ13,AJ16,AJ19,AJ22,AJ25,AJ28,AJ31,AJ34,AJ37,AJ40,AJ43,AJ46,AJ49,AJ52,AJ55,AJ58,AJ61,AJ64,AJ67,AJ70,AJ73)</f>
        <v>1970</v>
      </c>
      <c r="AK4" s="74">
        <f t="shared" si="11"/>
        <v>0</v>
      </c>
      <c r="AL4" s="75">
        <f>AK4-AJ4</f>
        <v>-1970</v>
      </c>
    </row>
    <row r="5" spans="1:38" ht="15.5">
      <c r="A5" s="34" t="s">
        <v>0</v>
      </c>
      <c r="B5" s="14" t="s">
        <v>25</v>
      </c>
      <c r="C5" s="73">
        <f t="shared" si="0"/>
        <v>770</v>
      </c>
      <c r="D5" s="74">
        <f t="shared" si="0"/>
        <v>753</v>
      </c>
      <c r="E5" s="75">
        <f t="shared" ref="E5:E68" si="12">D5-C5</f>
        <v>-17</v>
      </c>
      <c r="F5" s="73">
        <f t="shared" si="1"/>
        <v>770</v>
      </c>
      <c r="G5" s="74">
        <f t="shared" si="1"/>
        <v>855</v>
      </c>
      <c r="H5" s="75">
        <f t="shared" ref="H5:H68" si="13">G5-F5</f>
        <v>85</v>
      </c>
      <c r="I5" s="73">
        <f t="shared" si="2"/>
        <v>770</v>
      </c>
      <c r="J5" s="74">
        <f t="shared" si="2"/>
        <v>711</v>
      </c>
      <c r="K5" s="75">
        <f t="shared" ref="K5:K6" si="14">J5-I5</f>
        <v>-59</v>
      </c>
      <c r="L5" s="73">
        <f t="shared" si="3"/>
        <v>770</v>
      </c>
      <c r="M5" s="74">
        <f t="shared" si="3"/>
        <v>687</v>
      </c>
      <c r="N5" s="75">
        <f t="shared" ref="N5:N6" si="15">M5-L5</f>
        <v>-83</v>
      </c>
      <c r="O5" s="73">
        <f t="shared" si="4"/>
        <v>770</v>
      </c>
      <c r="P5" s="74">
        <f t="shared" si="4"/>
        <v>860</v>
      </c>
      <c r="Q5" s="75">
        <f t="shared" ref="Q5:Q6" si="16">P5-O5</f>
        <v>90</v>
      </c>
      <c r="R5" s="73">
        <f t="shared" si="5"/>
        <v>770</v>
      </c>
      <c r="S5" s="74">
        <f t="shared" si="5"/>
        <v>893</v>
      </c>
      <c r="T5" s="75">
        <f t="shared" ref="T5:T6" si="17">S5-R5</f>
        <v>123</v>
      </c>
      <c r="U5" s="73">
        <f t="shared" si="6"/>
        <v>1415</v>
      </c>
      <c r="V5" s="74">
        <f t="shared" si="6"/>
        <v>850</v>
      </c>
      <c r="W5" s="75">
        <f t="shared" ref="W5:W6" si="18">V5-U5</f>
        <v>-565</v>
      </c>
      <c r="X5" s="73">
        <f t="shared" si="7"/>
        <v>1415</v>
      </c>
      <c r="Y5" s="74">
        <f t="shared" si="7"/>
        <v>0</v>
      </c>
      <c r="Z5" s="75">
        <f t="shared" ref="Z5:Z6" si="19">Y5-X5</f>
        <v>-1415</v>
      </c>
      <c r="AA5" s="73">
        <f t="shared" si="8"/>
        <v>1415</v>
      </c>
      <c r="AB5" s="74">
        <f t="shared" si="8"/>
        <v>0</v>
      </c>
      <c r="AC5" s="75">
        <f t="shared" ref="AC5:AC6" si="20">AB5-AA5</f>
        <v>-1415</v>
      </c>
      <c r="AD5" s="73">
        <f t="shared" si="9"/>
        <v>1415</v>
      </c>
      <c r="AE5" s="74">
        <f t="shared" si="9"/>
        <v>0</v>
      </c>
      <c r="AF5" s="75">
        <f t="shared" ref="AF5:AF6" si="21">AE5-AD5</f>
        <v>-1415</v>
      </c>
      <c r="AG5" s="73">
        <f t="shared" si="10"/>
        <v>1415</v>
      </c>
      <c r="AH5" s="74">
        <f t="shared" si="10"/>
        <v>0</v>
      </c>
      <c r="AI5" s="75">
        <f t="shared" ref="AI5:AI6" si="22">AH5-AG5</f>
        <v>-1415</v>
      </c>
      <c r="AJ5" s="73">
        <f t="shared" si="11"/>
        <v>1415</v>
      </c>
      <c r="AK5" s="74">
        <f t="shared" si="11"/>
        <v>0</v>
      </c>
      <c r="AL5" s="75">
        <f t="shared" ref="AL5:AL6" si="23">AK5-AJ5</f>
        <v>-1415</v>
      </c>
    </row>
    <row r="6" spans="1:38" ht="16" thickBot="1">
      <c r="A6" s="35" t="s">
        <v>0</v>
      </c>
      <c r="B6" s="17" t="s">
        <v>24</v>
      </c>
      <c r="C6" s="73">
        <f t="shared" si="0"/>
        <v>555</v>
      </c>
      <c r="D6" s="76">
        <f t="shared" si="0"/>
        <v>634</v>
      </c>
      <c r="E6" s="77">
        <f t="shared" si="12"/>
        <v>79</v>
      </c>
      <c r="F6" s="73">
        <f t="shared" si="1"/>
        <v>555</v>
      </c>
      <c r="G6" s="76">
        <f t="shared" si="1"/>
        <v>718</v>
      </c>
      <c r="H6" s="77">
        <f t="shared" si="13"/>
        <v>163</v>
      </c>
      <c r="I6" s="73">
        <f t="shared" si="2"/>
        <v>555</v>
      </c>
      <c r="J6" s="76">
        <f t="shared" si="2"/>
        <v>683</v>
      </c>
      <c r="K6" s="77">
        <f t="shared" si="14"/>
        <v>128</v>
      </c>
      <c r="L6" s="73">
        <f t="shared" si="3"/>
        <v>555</v>
      </c>
      <c r="M6" s="76">
        <f t="shared" si="3"/>
        <v>670</v>
      </c>
      <c r="N6" s="77">
        <f t="shared" si="15"/>
        <v>115</v>
      </c>
      <c r="O6" s="73">
        <f t="shared" si="4"/>
        <v>555</v>
      </c>
      <c r="P6" s="76">
        <f t="shared" si="4"/>
        <v>680</v>
      </c>
      <c r="Q6" s="77">
        <f t="shared" si="16"/>
        <v>125</v>
      </c>
      <c r="R6" s="73">
        <f t="shared" si="5"/>
        <v>555</v>
      </c>
      <c r="S6" s="76">
        <f t="shared" si="5"/>
        <v>763</v>
      </c>
      <c r="T6" s="77">
        <f t="shared" si="17"/>
        <v>208</v>
      </c>
      <c r="U6" s="73">
        <f t="shared" si="6"/>
        <v>555</v>
      </c>
      <c r="V6" s="76">
        <f t="shared" si="6"/>
        <v>567</v>
      </c>
      <c r="W6" s="77">
        <f t="shared" si="18"/>
        <v>12</v>
      </c>
      <c r="X6" s="73">
        <f t="shared" si="7"/>
        <v>555</v>
      </c>
      <c r="Y6" s="76">
        <f t="shared" si="7"/>
        <v>0</v>
      </c>
      <c r="Z6" s="77">
        <f t="shared" si="19"/>
        <v>-555</v>
      </c>
      <c r="AA6" s="73">
        <f t="shared" si="8"/>
        <v>555</v>
      </c>
      <c r="AB6" s="76">
        <f t="shared" si="8"/>
        <v>0</v>
      </c>
      <c r="AC6" s="77">
        <f t="shared" si="20"/>
        <v>-555</v>
      </c>
      <c r="AD6" s="73">
        <f t="shared" si="9"/>
        <v>555</v>
      </c>
      <c r="AE6" s="76">
        <f t="shared" si="9"/>
        <v>0</v>
      </c>
      <c r="AF6" s="77">
        <f t="shared" si="21"/>
        <v>-555</v>
      </c>
      <c r="AG6" s="73">
        <f t="shared" si="10"/>
        <v>555</v>
      </c>
      <c r="AH6" s="76">
        <f t="shared" si="10"/>
        <v>0</v>
      </c>
      <c r="AI6" s="77">
        <f t="shared" si="22"/>
        <v>-555</v>
      </c>
      <c r="AJ6" s="73">
        <f t="shared" si="11"/>
        <v>555</v>
      </c>
      <c r="AK6" s="76">
        <f t="shared" si="11"/>
        <v>0</v>
      </c>
      <c r="AL6" s="77">
        <f t="shared" si="23"/>
        <v>-555</v>
      </c>
    </row>
    <row r="7" spans="1:38" ht="15.5">
      <c r="A7" s="33" t="s">
        <v>1</v>
      </c>
      <c r="B7" s="16" t="s">
        <v>71</v>
      </c>
      <c r="C7" s="78" t="s">
        <v>88</v>
      </c>
      <c r="D7" s="79" t="s">
        <v>88</v>
      </c>
      <c r="E7" s="80" t="s">
        <v>88</v>
      </c>
      <c r="F7" s="78" t="s">
        <v>88</v>
      </c>
      <c r="G7" s="79" t="s">
        <v>88</v>
      </c>
      <c r="H7" s="80" t="s">
        <v>88</v>
      </c>
      <c r="I7" s="78" t="s">
        <v>88</v>
      </c>
      <c r="J7" s="79" t="s">
        <v>88</v>
      </c>
      <c r="K7" s="80" t="s">
        <v>88</v>
      </c>
      <c r="L7" s="78" t="s">
        <v>88</v>
      </c>
      <c r="M7" s="79" t="s">
        <v>88</v>
      </c>
      <c r="N7" s="80" t="s">
        <v>88</v>
      </c>
      <c r="O7" s="78" t="s">
        <v>88</v>
      </c>
      <c r="P7" s="79" t="s">
        <v>88</v>
      </c>
      <c r="Q7" s="80" t="s">
        <v>88</v>
      </c>
      <c r="R7" s="78" t="s">
        <v>88</v>
      </c>
      <c r="S7" s="79" t="s">
        <v>88</v>
      </c>
      <c r="T7" s="80" t="s">
        <v>88</v>
      </c>
      <c r="U7" s="78" t="s">
        <v>88</v>
      </c>
      <c r="V7" s="79" t="s">
        <v>88</v>
      </c>
      <c r="W7" s="80" t="s">
        <v>88</v>
      </c>
      <c r="X7" s="78" t="s">
        <v>88</v>
      </c>
      <c r="Y7" s="79" t="s">
        <v>88</v>
      </c>
      <c r="Z7" s="80" t="s">
        <v>88</v>
      </c>
      <c r="AA7" s="78" t="s">
        <v>88</v>
      </c>
      <c r="AB7" s="79" t="s">
        <v>88</v>
      </c>
      <c r="AC7" s="80" t="s">
        <v>88</v>
      </c>
      <c r="AD7" s="78" t="s">
        <v>88</v>
      </c>
      <c r="AE7" s="79" t="s">
        <v>88</v>
      </c>
      <c r="AF7" s="80" t="s">
        <v>88</v>
      </c>
      <c r="AG7" s="78" t="s">
        <v>88</v>
      </c>
      <c r="AH7" s="79" t="s">
        <v>88</v>
      </c>
      <c r="AI7" s="80" t="s">
        <v>88</v>
      </c>
      <c r="AJ7" s="78" t="s">
        <v>88</v>
      </c>
      <c r="AK7" s="79" t="s">
        <v>88</v>
      </c>
      <c r="AL7" s="80" t="s">
        <v>88</v>
      </c>
    </row>
    <row r="8" spans="1:38" ht="15.5">
      <c r="A8" s="34" t="s">
        <v>1</v>
      </c>
      <c r="B8" s="14" t="s">
        <v>25</v>
      </c>
      <c r="C8" s="73" t="s">
        <v>88</v>
      </c>
      <c r="D8" s="74" t="s">
        <v>88</v>
      </c>
      <c r="E8" s="75" t="s">
        <v>88</v>
      </c>
      <c r="F8" s="73" t="s">
        <v>88</v>
      </c>
      <c r="G8" s="74" t="s">
        <v>88</v>
      </c>
      <c r="H8" s="75" t="s">
        <v>88</v>
      </c>
      <c r="I8" s="73" t="s">
        <v>88</v>
      </c>
      <c r="J8" s="74" t="s">
        <v>88</v>
      </c>
      <c r="K8" s="75" t="s">
        <v>88</v>
      </c>
      <c r="L8" s="73" t="s">
        <v>88</v>
      </c>
      <c r="M8" s="74" t="s">
        <v>88</v>
      </c>
      <c r="N8" s="75" t="s">
        <v>88</v>
      </c>
      <c r="O8" s="73" t="s">
        <v>88</v>
      </c>
      <c r="P8" s="74" t="s">
        <v>88</v>
      </c>
      <c r="Q8" s="75" t="s">
        <v>88</v>
      </c>
      <c r="R8" s="73" t="s">
        <v>88</v>
      </c>
      <c r="S8" s="74" t="s">
        <v>88</v>
      </c>
      <c r="T8" s="75" t="s">
        <v>88</v>
      </c>
      <c r="U8" s="73" t="s">
        <v>88</v>
      </c>
      <c r="V8" s="74" t="s">
        <v>88</v>
      </c>
      <c r="W8" s="75" t="s">
        <v>88</v>
      </c>
      <c r="X8" s="73" t="s">
        <v>88</v>
      </c>
      <c r="Y8" s="74" t="s">
        <v>88</v>
      </c>
      <c r="Z8" s="75" t="s">
        <v>88</v>
      </c>
      <c r="AA8" s="73" t="s">
        <v>88</v>
      </c>
      <c r="AB8" s="74" t="s">
        <v>88</v>
      </c>
      <c r="AC8" s="75" t="s">
        <v>88</v>
      </c>
      <c r="AD8" s="73" t="s">
        <v>88</v>
      </c>
      <c r="AE8" s="74" t="s">
        <v>88</v>
      </c>
      <c r="AF8" s="75" t="s">
        <v>88</v>
      </c>
      <c r="AG8" s="73" t="s">
        <v>88</v>
      </c>
      <c r="AH8" s="74" t="s">
        <v>88</v>
      </c>
      <c r="AI8" s="75" t="s">
        <v>88</v>
      </c>
      <c r="AJ8" s="73" t="s">
        <v>88</v>
      </c>
      <c r="AK8" s="74" t="s">
        <v>88</v>
      </c>
      <c r="AL8" s="75" t="s">
        <v>88</v>
      </c>
    </row>
    <row r="9" spans="1:38" ht="16" thickBot="1">
      <c r="A9" s="35" t="s">
        <v>1</v>
      </c>
      <c r="B9" s="17" t="s">
        <v>24</v>
      </c>
      <c r="C9" s="81" t="s">
        <v>88</v>
      </c>
      <c r="D9" s="76" t="s">
        <v>88</v>
      </c>
      <c r="E9" s="77" t="s">
        <v>88</v>
      </c>
      <c r="F9" s="81" t="s">
        <v>88</v>
      </c>
      <c r="G9" s="76" t="s">
        <v>88</v>
      </c>
      <c r="H9" s="77" t="s">
        <v>88</v>
      </c>
      <c r="I9" s="81" t="s">
        <v>88</v>
      </c>
      <c r="J9" s="76" t="s">
        <v>88</v>
      </c>
      <c r="K9" s="77" t="s">
        <v>88</v>
      </c>
      <c r="L9" s="81" t="s">
        <v>88</v>
      </c>
      <c r="M9" s="76" t="s">
        <v>88</v>
      </c>
      <c r="N9" s="77" t="s">
        <v>88</v>
      </c>
      <c r="O9" s="81" t="s">
        <v>88</v>
      </c>
      <c r="P9" s="76" t="s">
        <v>88</v>
      </c>
      <c r="Q9" s="77" t="s">
        <v>88</v>
      </c>
      <c r="R9" s="81" t="s">
        <v>88</v>
      </c>
      <c r="S9" s="76" t="s">
        <v>88</v>
      </c>
      <c r="T9" s="77" t="s">
        <v>88</v>
      </c>
      <c r="U9" s="81" t="s">
        <v>88</v>
      </c>
      <c r="V9" s="76" t="s">
        <v>88</v>
      </c>
      <c r="W9" s="77" t="s">
        <v>88</v>
      </c>
      <c r="X9" s="81" t="s">
        <v>88</v>
      </c>
      <c r="Y9" s="76" t="s">
        <v>88</v>
      </c>
      <c r="Z9" s="77" t="s">
        <v>88</v>
      </c>
      <c r="AA9" s="81" t="s">
        <v>88</v>
      </c>
      <c r="AB9" s="76" t="s">
        <v>88</v>
      </c>
      <c r="AC9" s="77" t="s">
        <v>88</v>
      </c>
      <c r="AD9" s="81" t="s">
        <v>88</v>
      </c>
      <c r="AE9" s="76" t="s">
        <v>88</v>
      </c>
      <c r="AF9" s="77" t="s">
        <v>88</v>
      </c>
      <c r="AG9" s="81" t="s">
        <v>88</v>
      </c>
      <c r="AH9" s="76" t="s">
        <v>88</v>
      </c>
      <c r="AI9" s="77" t="s">
        <v>88</v>
      </c>
      <c r="AJ9" s="81" t="s">
        <v>88</v>
      </c>
      <c r="AK9" s="76" t="s">
        <v>88</v>
      </c>
      <c r="AL9" s="77" t="s">
        <v>88</v>
      </c>
    </row>
    <row r="10" spans="1:38" ht="15.5">
      <c r="A10" s="33" t="s">
        <v>2</v>
      </c>
      <c r="B10" s="16" t="s">
        <v>71</v>
      </c>
      <c r="C10" s="78">
        <v>57</v>
      </c>
      <c r="D10" s="79">
        <v>29</v>
      </c>
      <c r="E10" s="80">
        <f t="shared" si="12"/>
        <v>-28</v>
      </c>
      <c r="F10" s="78">
        <f>SUM(F11,F12)</f>
        <v>57</v>
      </c>
      <c r="G10" s="79">
        <v>50</v>
      </c>
      <c r="H10" s="80">
        <f t="shared" si="13"/>
        <v>-7</v>
      </c>
      <c r="I10" s="78">
        <f t="shared" ref="I10" si="24">SUM(I11,I12)</f>
        <v>57</v>
      </c>
      <c r="J10" s="79">
        <v>30</v>
      </c>
      <c r="K10" s="80">
        <f t="shared" ref="K10:K36" si="25">J10-I10</f>
        <v>-27</v>
      </c>
      <c r="L10" s="78">
        <f t="shared" ref="L10" si="26">SUM(L11,L12)</f>
        <v>57</v>
      </c>
      <c r="M10" s="79">
        <v>32</v>
      </c>
      <c r="N10" s="80">
        <v>-25</v>
      </c>
      <c r="O10" s="78">
        <f t="shared" ref="O10" si="27">SUM(O11,O12)</f>
        <v>57</v>
      </c>
      <c r="P10" s="79">
        <v>69</v>
      </c>
      <c r="Q10" s="80">
        <f t="shared" ref="Q10:Q36" si="28">P10-O10</f>
        <v>12</v>
      </c>
      <c r="R10" s="78">
        <f t="shared" ref="R10" si="29">SUM(R11,R12)</f>
        <v>57</v>
      </c>
      <c r="S10" s="79">
        <v>84</v>
      </c>
      <c r="T10" s="80">
        <f t="shared" ref="T10:T36" si="30">S10-R10</f>
        <v>27</v>
      </c>
      <c r="U10" s="78">
        <v>60</v>
      </c>
      <c r="V10" s="79">
        <v>24</v>
      </c>
      <c r="W10" s="80">
        <f t="shared" ref="W10:W36" si="31">V10-U10</f>
        <v>-36</v>
      </c>
      <c r="X10" s="78">
        <f t="shared" ref="X10:X36" si="32">U10</f>
        <v>60</v>
      </c>
      <c r="Y10" s="79">
        <f t="shared" ref="Y10" si="33">SUM(Y11,Y12)</f>
        <v>0</v>
      </c>
      <c r="Z10" s="80">
        <f t="shared" ref="Z10:Z36" si="34">Y10-X10</f>
        <v>-60</v>
      </c>
      <c r="AA10" s="78">
        <f t="shared" ref="AA10:AA36" si="35">X10</f>
        <v>60</v>
      </c>
      <c r="AB10" s="79">
        <f t="shared" ref="AB10" si="36">SUM(AB11,AB12)</f>
        <v>0</v>
      </c>
      <c r="AC10" s="80">
        <f t="shared" ref="AC10:AC36" si="37">AB10-AA10</f>
        <v>-60</v>
      </c>
      <c r="AD10" s="78">
        <f t="shared" ref="AD10:AD36" si="38">AA10</f>
        <v>60</v>
      </c>
      <c r="AE10" s="79">
        <f t="shared" ref="AE10" si="39">SUM(AE11,AE12)</f>
        <v>0</v>
      </c>
      <c r="AF10" s="80">
        <f t="shared" ref="AF10:AF36" si="40">AE10-AD10</f>
        <v>-60</v>
      </c>
      <c r="AG10" s="78">
        <f t="shared" ref="AG10:AG36" si="41">AD10</f>
        <v>60</v>
      </c>
      <c r="AH10" s="79">
        <f t="shared" ref="AH10" si="42">SUM(AH11,AH12)</f>
        <v>0</v>
      </c>
      <c r="AI10" s="80">
        <f t="shared" ref="AI10:AI36" si="43">AH10-AG10</f>
        <v>-60</v>
      </c>
      <c r="AJ10" s="78">
        <f t="shared" ref="AJ10:AJ36" si="44">AG10</f>
        <v>60</v>
      </c>
      <c r="AK10" s="79">
        <f t="shared" ref="AK10" si="45">SUM(AK11,AK12)</f>
        <v>0</v>
      </c>
      <c r="AL10" s="80">
        <f t="shared" ref="AL10:AL36" si="46">AK10-AJ10</f>
        <v>-60</v>
      </c>
    </row>
    <row r="11" spans="1:38" ht="15.5">
      <c r="A11" s="34" t="s">
        <v>2</v>
      </c>
      <c r="B11" s="14" t="s">
        <v>25</v>
      </c>
      <c r="C11" s="73">
        <v>18</v>
      </c>
      <c r="D11" s="74">
        <v>8</v>
      </c>
      <c r="E11" s="75">
        <f t="shared" si="12"/>
        <v>-10</v>
      </c>
      <c r="F11" s="73">
        <f>C11</f>
        <v>18</v>
      </c>
      <c r="G11" s="74">
        <v>12</v>
      </c>
      <c r="H11" s="75">
        <f t="shared" si="13"/>
        <v>-6</v>
      </c>
      <c r="I11" s="73">
        <f t="shared" ref="I11:I12" si="47">F11</f>
        <v>18</v>
      </c>
      <c r="J11" s="74">
        <v>9</v>
      </c>
      <c r="K11" s="75">
        <f t="shared" si="25"/>
        <v>-9</v>
      </c>
      <c r="L11" s="73">
        <f t="shared" ref="L11:L12" si="48">I11</f>
        <v>18</v>
      </c>
      <c r="M11" s="74">
        <v>5</v>
      </c>
      <c r="N11" s="75">
        <v>-13</v>
      </c>
      <c r="O11" s="73">
        <f t="shared" ref="O11:O12" si="49">L11</f>
        <v>18</v>
      </c>
      <c r="P11" s="74">
        <v>10</v>
      </c>
      <c r="Q11" s="75">
        <f t="shared" si="28"/>
        <v>-8</v>
      </c>
      <c r="R11" s="73">
        <f t="shared" ref="R11:R12" si="50">O11</f>
        <v>18</v>
      </c>
      <c r="S11" s="74">
        <v>19</v>
      </c>
      <c r="T11" s="75">
        <f t="shared" si="30"/>
        <v>1</v>
      </c>
      <c r="U11" s="73">
        <v>21</v>
      </c>
      <c r="V11" s="74">
        <v>4</v>
      </c>
      <c r="W11" s="75">
        <f t="shared" si="31"/>
        <v>-17</v>
      </c>
      <c r="X11" s="73">
        <f t="shared" si="32"/>
        <v>21</v>
      </c>
      <c r="Y11" s="74"/>
      <c r="Z11" s="75">
        <f t="shared" si="34"/>
        <v>-21</v>
      </c>
      <c r="AA11" s="73">
        <f t="shared" si="35"/>
        <v>21</v>
      </c>
      <c r="AB11" s="74"/>
      <c r="AC11" s="75">
        <f t="shared" si="37"/>
        <v>-21</v>
      </c>
      <c r="AD11" s="73">
        <f t="shared" si="38"/>
        <v>21</v>
      </c>
      <c r="AE11" s="74"/>
      <c r="AF11" s="75">
        <f t="shared" si="40"/>
        <v>-21</v>
      </c>
      <c r="AG11" s="73">
        <f t="shared" si="41"/>
        <v>21</v>
      </c>
      <c r="AH11" s="74"/>
      <c r="AI11" s="75">
        <f t="shared" si="43"/>
        <v>-21</v>
      </c>
      <c r="AJ11" s="73">
        <f t="shared" si="44"/>
        <v>21</v>
      </c>
      <c r="AK11" s="74"/>
      <c r="AL11" s="75">
        <f t="shared" si="46"/>
        <v>-21</v>
      </c>
    </row>
    <row r="12" spans="1:38" ht="16" thickBot="1">
      <c r="A12" s="35" t="s">
        <v>2</v>
      </c>
      <c r="B12" s="17" t="s">
        <v>24</v>
      </c>
      <c r="C12" s="81">
        <v>39</v>
      </c>
      <c r="D12" s="76">
        <v>21</v>
      </c>
      <c r="E12" s="77">
        <f t="shared" si="12"/>
        <v>-18</v>
      </c>
      <c r="F12" s="81">
        <f>C12</f>
        <v>39</v>
      </c>
      <c r="G12" s="76">
        <v>38</v>
      </c>
      <c r="H12" s="77">
        <f t="shared" si="13"/>
        <v>-1</v>
      </c>
      <c r="I12" s="81">
        <f t="shared" si="47"/>
        <v>39</v>
      </c>
      <c r="J12" s="76">
        <v>21</v>
      </c>
      <c r="K12" s="77">
        <f t="shared" si="25"/>
        <v>-18</v>
      </c>
      <c r="L12" s="81">
        <f t="shared" si="48"/>
        <v>39</v>
      </c>
      <c r="M12" s="76">
        <v>27</v>
      </c>
      <c r="N12" s="77">
        <v>-12</v>
      </c>
      <c r="O12" s="81">
        <f t="shared" si="49"/>
        <v>39</v>
      </c>
      <c r="P12" s="76">
        <v>59</v>
      </c>
      <c r="Q12" s="77">
        <f t="shared" si="28"/>
        <v>20</v>
      </c>
      <c r="R12" s="81">
        <f t="shared" si="50"/>
        <v>39</v>
      </c>
      <c r="S12" s="76">
        <v>65</v>
      </c>
      <c r="T12" s="77">
        <f t="shared" si="30"/>
        <v>26</v>
      </c>
      <c r="U12" s="81">
        <v>39</v>
      </c>
      <c r="V12" s="76">
        <v>20</v>
      </c>
      <c r="W12" s="77">
        <f t="shared" si="31"/>
        <v>-19</v>
      </c>
      <c r="X12" s="81">
        <f t="shared" si="32"/>
        <v>39</v>
      </c>
      <c r="Y12" s="76"/>
      <c r="Z12" s="77">
        <f t="shared" si="34"/>
        <v>-39</v>
      </c>
      <c r="AA12" s="81">
        <f t="shared" si="35"/>
        <v>39</v>
      </c>
      <c r="AB12" s="76"/>
      <c r="AC12" s="77">
        <f t="shared" si="37"/>
        <v>-39</v>
      </c>
      <c r="AD12" s="81">
        <f t="shared" si="38"/>
        <v>39</v>
      </c>
      <c r="AE12" s="76"/>
      <c r="AF12" s="77">
        <f t="shared" si="40"/>
        <v>-39</v>
      </c>
      <c r="AG12" s="81">
        <f t="shared" si="41"/>
        <v>39</v>
      </c>
      <c r="AH12" s="76"/>
      <c r="AI12" s="77">
        <f t="shared" si="43"/>
        <v>-39</v>
      </c>
      <c r="AJ12" s="81">
        <f t="shared" si="44"/>
        <v>39</v>
      </c>
      <c r="AK12" s="76"/>
      <c r="AL12" s="77">
        <f t="shared" si="46"/>
        <v>-39</v>
      </c>
    </row>
    <row r="13" spans="1:38" ht="15.5">
      <c r="A13" s="33" t="s">
        <v>3</v>
      </c>
      <c r="B13" s="16" t="s">
        <v>71</v>
      </c>
      <c r="C13" s="78">
        <v>153</v>
      </c>
      <c r="D13" s="79">
        <v>271</v>
      </c>
      <c r="E13" s="80">
        <f t="shared" si="12"/>
        <v>118</v>
      </c>
      <c r="F13" s="78">
        <f>SUM(F14,F15)</f>
        <v>153</v>
      </c>
      <c r="G13" s="79">
        <v>196</v>
      </c>
      <c r="H13" s="80">
        <f t="shared" si="13"/>
        <v>43</v>
      </c>
      <c r="I13" s="78">
        <f t="shared" ref="I13" si="51">SUM(I14,I15)</f>
        <v>153</v>
      </c>
      <c r="J13" s="79">
        <v>161</v>
      </c>
      <c r="K13" s="80">
        <f t="shared" si="25"/>
        <v>8</v>
      </c>
      <c r="L13" s="78">
        <f t="shared" ref="L13" si="52">SUM(L14,L15)</f>
        <v>153</v>
      </c>
      <c r="M13" s="79">
        <v>129</v>
      </c>
      <c r="N13" s="80">
        <v>-24</v>
      </c>
      <c r="O13" s="78">
        <f t="shared" ref="O13" si="53">SUM(O14,O15)</f>
        <v>153</v>
      </c>
      <c r="P13" s="79">
        <v>164</v>
      </c>
      <c r="Q13" s="80">
        <f t="shared" si="28"/>
        <v>11</v>
      </c>
      <c r="R13" s="78">
        <f t="shared" ref="R13" si="54">SUM(R14,R15)</f>
        <v>153</v>
      </c>
      <c r="S13" s="79">
        <v>215</v>
      </c>
      <c r="T13" s="80">
        <f t="shared" si="30"/>
        <v>62</v>
      </c>
      <c r="U13" s="78">
        <v>221</v>
      </c>
      <c r="V13" s="79">
        <v>155</v>
      </c>
      <c r="W13" s="80">
        <f t="shared" si="31"/>
        <v>-66</v>
      </c>
      <c r="X13" s="78">
        <f t="shared" si="32"/>
        <v>221</v>
      </c>
      <c r="Y13" s="79">
        <f t="shared" ref="Y13" si="55">SUM(Y14,Y15)</f>
        <v>0</v>
      </c>
      <c r="Z13" s="80">
        <f t="shared" si="34"/>
        <v>-221</v>
      </c>
      <c r="AA13" s="78">
        <f t="shared" si="35"/>
        <v>221</v>
      </c>
      <c r="AB13" s="79">
        <f t="shared" ref="AB13" si="56">SUM(AB14,AB15)</f>
        <v>0</v>
      </c>
      <c r="AC13" s="80">
        <f t="shared" si="37"/>
        <v>-221</v>
      </c>
      <c r="AD13" s="78">
        <f t="shared" si="38"/>
        <v>221</v>
      </c>
      <c r="AE13" s="79">
        <f t="shared" ref="AE13" si="57">SUM(AE14,AE15)</f>
        <v>0</v>
      </c>
      <c r="AF13" s="80">
        <f t="shared" si="40"/>
        <v>-221</v>
      </c>
      <c r="AG13" s="78">
        <f t="shared" si="41"/>
        <v>221</v>
      </c>
      <c r="AH13" s="79">
        <f t="shared" ref="AH13" si="58">SUM(AH14,AH15)</f>
        <v>0</v>
      </c>
      <c r="AI13" s="80">
        <f t="shared" si="43"/>
        <v>-221</v>
      </c>
      <c r="AJ13" s="78">
        <f t="shared" si="44"/>
        <v>221</v>
      </c>
      <c r="AK13" s="79">
        <f t="shared" ref="AK13" si="59">SUM(AK14,AK15)</f>
        <v>0</v>
      </c>
      <c r="AL13" s="80">
        <f t="shared" si="46"/>
        <v>-221</v>
      </c>
    </row>
    <row r="14" spans="1:38" ht="15.5">
      <c r="A14" s="34" t="s">
        <v>3</v>
      </c>
      <c r="B14" s="14" t="s">
        <v>25</v>
      </c>
      <c r="C14" s="73">
        <v>76</v>
      </c>
      <c r="D14" s="74">
        <v>155</v>
      </c>
      <c r="E14" s="75">
        <f t="shared" si="12"/>
        <v>79</v>
      </c>
      <c r="F14" s="73">
        <f>C14</f>
        <v>76</v>
      </c>
      <c r="G14" s="74">
        <v>54</v>
      </c>
      <c r="H14" s="75">
        <f t="shared" si="13"/>
        <v>-22</v>
      </c>
      <c r="I14" s="73">
        <f t="shared" ref="I14:I15" si="60">F14</f>
        <v>76</v>
      </c>
      <c r="J14" s="74">
        <v>42</v>
      </c>
      <c r="K14" s="75">
        <f t="shared" si="25"/>
        <v>-34</v>
      </c>
      <c r="L14" s="73">
        <f t="shared" ref="L14:L15" si="61">I14</f>
        <v>76</v>
      </c>
      <c r="M14" s="74">
        <v>42</v>
      </c>
      <c r="N14" s="75">
        <v>-34</v>
      </c>
      <c r="O14" s="73">
        <f t="shared" ref="O14:O15" si="62">L14</f>
        <v>76</v>
      </c>
      <c r="P14" s="74">
        <v>30</v>
      </c>
      <c r="Q14" s="75">
        <f t="shared" si="28"/>
        <v>-46</v>
      </c>
      <c r="R14" s="73">
        <f t="shared" ref="R14:R15" si="63">O14</f>
        <v>76</v>
      </c>
      <c r="S14" s="74">
        <v>26</v>
      </c>
      <c r="T14" s="75">
        <f t="shared" si="30"/>
        <v>-50</v>
      </c>
      <c r="U14" s="73">
        <v>144</v>
      </c>
      <c r="V14" s="74">
        <v>36</v>
      </c>
      <c r="W14" s="75">
        <f t="shared" si="31"/>
        <v>-108</v>
      </c>
      <c r="X14" s="73">
        <f t="shared" si="32"/>
        <v>144</v>
      </c>
      <c r="Y14" s="74"/>
      <c r="Z14" s="75">
        <f t="shared" si="34"/>
        <v>-144</v>
      </c>
      <c r="AA14" s="73">
        <f t="shared" si="35"/>
        <v>144</v>
      </c>
      <c r="AB14" s="74"/>
      <c r="AC14" s="75">
        <f t="shared" si="37"/>
        <v>-144</v>
      </c>
      <c r="AD14" s="73">
        <f t="shared" si="38"/>
        <v>144</v>
      </c>
      <c r="AE14" s="74"/>
      <c r="AF14" s="75">
        <f t="shared" si="40"/>
        <v>-144</v>
      </c>
      <c r="AG14" s="73">
        <f t="shared" si="41"/>
        <v>144</v>
      </c>
      <c r="AH14" s="74"/>
      <c r="AI14" s="75">
        <f t="shared" si="43"/>
        <v>-144</v>
      </c>
      <c r="AJ14" s="73">
        <f t="shared" si="44"/>
        <v>144</v>
      </c>
      <c r="AK14" s="74"/>
      <c r="AL14" s="75">
        <f t="shared" si="46"/>
        <v>-144</v>
      </c>
    </row>
    <row r="15" spans="1:38" ht="16" thickBot="1">
      <c r="A15" s="35" t="s">
        <v>3</v>
      </c>
      <c r="B15" s="17" t="s">
        <v>24</v>
      </c>
      <c r="C15" s="81">
        <v>77</v>
      </c>
      <c r="D15" s="76">
        <v>116</v>
      </c>
      <c r="E15" s="77">
        <f t="shared" si="12"/>
        <v>39</v>
      </c>
      <c r="F15" s="81">
        <f>C15</f>
        <v>77</v>
      </c>
      <c r="G15" s="76">
        <v>142</v>
      </c>
      <c r="H15" s="77">
        <f t="shared" si="13"/>
        <v>65</v>
      </c>
      <c r="I15" s="81">
        <f t="shared" si="60"/>
        <v>77</v>
      </c>
      <c r="J15" s="76">
        <v>119</v>
      </c>
      <c r="K15" s="77">
        <f t="shared" si="25"/>
        <v>42</v>
      </c>
      <c r="L15" s="81">
        <f t="shared" si="61"/>
        <v>77</v>
      </c>
      <c r="M15" s="76">
        <v>87</v>
      </c>
      <c r="N15" s="77">
        <v>10</v>
      </c>
      <c r="O15" s="81">
        <f t="shared" si="62"/>
        <v>77</v>
      </c>
      <c r="P15" s="76">
        <v>134</v>
      </c>
      <c r="Q15" s="77">
        <f t="shared" si="28"/>
        <v>57</v>
      </c>
      <c r="R15" s="81">
        <f t="shared" si="63"/>
        <v>77</v>
      </c>
      <c r="S15" s="76">
        <v>189</v>
      </c>
      <c r="T15" s="77">
        <f t="shared" si="30"/>
        <v>112</v>
      </c>
      <c r="U15" s="81">
        <v>77</v>
      </c>
      <c r="V15" s="76">
        <v>119</v>
      </c>
      <c r="W15" s="77">
        <f t="shared" si="31"/>
        <v>42</v>
      </c>
      <c r="X15" s="81">
        <f t="shared" si="32"/>
        <v>77</v>
      </c>
      <c r="Y15" s="76"/>
      <c r="Z15" s="77">
        <f t="shared" si="34"/>
        <v>-77</v>
      </c>
      <c r="AA15" s="81">
        <f t="shared" si="35"/>
        <v>77</v>
      </c>
      <c r="AB15" s="76"/>
      <c r="AC15" s="77">
        <f t="shared" si="37"/>
        <v>-77</v>
      </c>
      <c r="AD15" s="81">
        <f t="shared" si="38"/>
        <v>77</v>
      </c>
      <c r="AE15" s="76"/>
      <c r="AF15" s="77">
        <f t="shared" si="40"/>
        <v>-77</v>
      </c>
      <c r="AG15" s="81">
        <f t="shared" si="41"/>
        <v>77</v>
      </c>
      <c r="AH15" s="76"/>
      <c r="AI15" s="77">
        <f t="shared" si="43"/>
        <v>-77</v>
      </c>
      <c r="AJ15" s="81">
        <f t="shared" si="44"/>
        <v>77</v>
      </c>
      <c r="AK15" s="76"/>
      <c r="AL15" s="77">
        <f t="shared" si="46"/>
        <v>-77</v>
      </c>
    </row>
    <row r="16" spans="1:38" ht="15.5">
      <c r="A16" s="33" t="s">
        <v>4</v>
      </c>
      <c r="B16" s="16" t="s">
        <v>71</v>
      </c>
      <c r="C16" s="78">
        <v>24</v>
      </c>
      <c r="D16" s="79">
        <v>22</v>
      </c>
      <c r="E16" s="80">
        <f t="shared" si="12"/>
        <v>-2</v>
      </c>
      <c r="F16" s="78">
        <f>SUM(F17,F18)</f>
        <v>24</v>
      </c>
      <c r="G16" s="79">
        <v>16</v>
      </c>
      <c r="H16" s="80">
        <f t="shared" si="13"/>
        <v>-8</v>
      </c>
      <c r="I16" s="78">
        <f t="shared" ref="I16" si="64">SUM(I17,I18)</f>
        <v>24</v>
      </c>
      <c r="J16" s="79">
        <v>19</v>
      </c>
      <c r="K16" s="80">
        <f t="shared" si="25"/>
        <v>-5</v>
      </c>
      <c r="L16" s="78">
        <f t="shared" ref="L16" si="65">SUM(L17,L18)</f>
        <v>24</v>
      </c>
      <c r="M16" s="79">
        <v>21</v>
      </c>
      <c r="N16" s="80">
        <v>-3</v>
      </c>
      <c r="O16" s="78">
        <f t="shared" ref="O16" si="66">SUM(O17,O18)</f>
        <v>24</v>
      </c>
      <c r="P16" s="79">
        <v>23</v>
      </c>
      <c r="Q16" s="80">
        <f t="shared" si="28"/>
        <v>-1</v>
      </c>
      <c r="R16" s="78">
        <f t="shared" ref="R16" si="67">SUM(R17,R18)</f>
        <v>24</v>
      </c>
      <c r="S16" s="79">
        <v>19</v>
      </c>
      <c r="T16" s="80">
        <f t="shared" si="30"/>
        <v>-5</v>
      </c>
      <c r="U16" s="78">
        <v>25</v>
      </c>
      <c r="V16" s="79">
        <v>38</v>
      </c>
      <c r="W16" s="80">
        <f t="shared" si="31"/>
        <v>13</v>
      </c>
      <c r="X16" s="78">
        <f t="shared" si="32"/>
        <v>25</v>
      </c>
      <c r="Y16" s="79">
        <f t="shared" ref="Y16" si="68">SUM(Y17,Y18)</f>
        <v>0</v>
      </c>
      <c r="Z16" s="80">
        <f t="shared" si="34"/>
        <v>-25</v>
      </c>
      <c r="AA16" s="78">
        <f t="shared" si="35"/>
        <v>25</v>
      </c>
      <c r="AB16" s="79">
        <f t="shared" ref="AB16" si="69">SUM(AB17,AB18)</f>
        <v>0</v>
      </c>
      <c r="AC16" s="80">
        <f t="shared" si="37"/>
        <v>-25</v>
      </c>
      <c r="AD16" s="78">
        <f t="shared" si="38"/>
        <v>25</v>
      </c>
      <c r="AE16" s="79">
        <f t="shared" ref="AE16" si="70">SUM(AE17,AE18)</f>
        <v>0</v>
      </c>
      <c r="AF16" s="80">
        <f t="shared" si="40"/>
        <v>-25</v>
      </c>
      <c r="AG16" s="78">
        <f t="shared" si="41"/>
        <v>25</v>
      </c>
      <c r="AH16" s="79">
        <f t="shared" ref="AH16" si="71">SUM(AH17,AH18)</f>
        <v>0</v>
      </c>
      <c r="AI16" s="80">
        <f t="shared" si="43"/>
        <v>-25</v>
      </c>
      <c r="AJ16" s="78">
        <f t="shared" si="44"/>
        <v>25</v>
      </c>
      <c r="AK16" s="79">
        <f t="shared" ref="AK16" si="72">SUM(AK17,AK18)</f>
        <v>0</v>
      </c>
      <c r="AL16" s="80">
        <f t="shared" si="46"/>
        <v>-25</v>
      </c>
    </row>
    <row r="17" spans="1:38" ht="15.5">
      <c r="A17" s="34" t="s">
        <v>4</v>
      </c>
      <c r="B17" s="14" t="s">
        <v>25</v>
      </c>
      <c r="C17" s="73">
        <v>19</v>
      </c>
      <c r="D17" s="74">
        <v>18</v>
      </c>
      <c r="E17" s="75">
        <f t="shared" si="12"/>
        <v>-1</v>
      </c>
      <c r="F17" s="73">
        <f>C17</f>
        <v>19</v>
      </c>
      <c r="G17" s="74">
        <v>13</v>
      </c>
      <c r="H17" s="75">
        <f t="shared" si="13"/>
        <v>-6</v>
      </c>
      <c r="I17" s="73">
        <f t="shared" ref="I17:I18" si="73">F17</f>
        <v>19</v>
      </c>
      <c r="J17" s="74">
        <v>14</v>
      </c>
      <c r="K17" s="75">
        <f t="shared" si="25"/>
        <v>-5</v>
      </c>
      <c r="L17" s="73">
        <f t="shared" ref="L17:L18" si="74">I17</f>
        <v>19</v>
      </c>
      <c r="M17" s="74">
        <v>17</v>
      </c>
      <c r="N17" s="75">
        <v>-2</v>
      </c>
      <c r="O17" s="73">
        <f t="shared" ref="O17:O18" si="75">L17</f>
        <v>19</v>
      </c>
      <c r="P17" s="74">
        <v>16</v>
      </c>
      <c r="Q17" s="75">
        <f t="shared" si="28"/>
        <v>-3</v>
      </c>
      <c r="R17" s="73">
        <f t="shared" ref="R17:R18" si="76">O17</f>
        <v>19</v>
      </c>
      <c r="S17" s="74">
        <v>15</v>
      </c>
      <c r="T17" s="75">
        <f t="shared" si="30"/>
        <v>-4</v>
      </c>
      <c r="U17" s="73">
        <f>U16-U18</f>
        <v>20</v>
      </c>
      <c r="V17" s="74">
        <v>32</v>
      </c>
      <c r="W17" s="75">
        <f t="shared" si="31"/>
        <v>12</v>
      </c>
      <c r="X17" s="73">
        <f t="shared" si="32"/>
        <v>20</v>
      </c>
      <c r="Y17" s="74"/>
      <c r="Z17" s="75">
        <f t="shared" si="34"/>
        <v>-20</v>
      </c>
      <c r="AA17" s="73">
        <f t="shared" si="35"/>
        <v>20</v>
      </c>
      <c r="AB17" s="74"/>
      <c r="AC17" s="75">
        <f t="shared" si="37"/>
        <v>-20</v>
      </c>
      <c r="AD17" s="73">
        <f t="shared" si="38"/>
        <v>20</v>
      </c>
      <c r="AE17" s="74"/>
      <c r="AF17" s="75">
        <f t="shared" si="40"/>
        <v>-20</v>
      </c>
      <c r="AG17" s="73">
        <f t="shared" si="41"/>
        <v>20</v>
      </c>
      <c r="AH17" s="74"/>
      <c r="AI17" s="75">
        <f t="shared" si="43"/>
        <v>-20</v>
      </c>
      <c r="AJ17" s="73">
        <f t="shared" si="44"/>
        <v>20</v>
      </c>
      <c r="AK17" s="74"/>
      <c r="AL17" s="75">
        <f t="shared" si="46"/>
        <v>-20</v>
      </c>
    </row>
    <row r="18" spans="1:38" ht="16" thickBot="1">
      <c r="A18" s="35" t="s">
        <v>4</v>
      </c>
      <c r="B18" s="17" t="s">
        <v>24</v>
      </c>
      <c r="C18" s="81">
        <v>5</v>
      </c>
      <c r="D18" s="76">
        <v>4</v>
      </c>
      <c r="E18" s="77">
        <f t="shared" si="12"/>
        <v>-1</v>
      </c>
      <c r="F18" s="81">
        <f>C18</f>
        <v>5</v>
      </c>
      <c r="G18" s="76">
        <v>3</v>
      </c>
      <c r="H18" s="77">
        <f t="shared" si="13"/>
        <v>-2</v>
      </c>
      <c r="I18" s="81">
        <f t="shared" si="73"/>
        <v>5</v>
      </c>
      <c r="J18" s="76">
        <v>5</v>
      </c>
      <c r="K18" s="77">
        <f t="shared" si="25"/>
        <v>0</v>
      </c>
      <c r="L18" s="81">
        <f t="shared" si="74"/>
        <v>5</v>
      </c>
      <c r="M18" s="76">
        <v>4</v>
      </c>
      <c r="N18" s="77">
        <v>-1</v>
      </c>
      <c r="O18" s="81">
        <f t="shared" si="75"/>
        <v>5</v>
      </c>
      <c r="P18" s="76">
        <v>7</v>
      </c>
      <c r="Q18" s="77">
        <f t="shared" si="28"/>
        <v>2</v>
      </c>
      <c r="R18" s="81">
        <f t="shared" si="76"/>
        <v>5</v>
      </c>
      <c r="S18" s="76">
        <v>4</v>
      </c>
      <c r="T18" s="77">
        <f t="shared" si="30"/>
        <v>-1</v>
      </c>
      <c r="U18" s="81">
        <v>5</v>
      </c>
      <c r="V18" s="76">
        <v>6</v>
      </c>
      <c r="W18" s="77">
        <f t="shared" si="31"/>
        <v>1</v>
      </c>
      <c r="X18" s="81">
        <f t="shared" si="32"/>
        <v>5</v>
      </c>
      <c r="Y18" s="76"/>
      <c r="Z18" s="77">
        <f t="shared" si="34"/>
        <v>-5</v>
      </c>
      <c r="AA18" s="81">
        <f t="shared" si="35"/>
        <v>5</v>
      </c>
      <c r="AB18" s="76"/>
      <c r="AC18" s="77">
        <f t="shared" si="37"/>
        <v>-5</v>
      </c>
      <c r="AD18" s="81">
        <f t="shared" si="38"/>
        <v>5</v>
      </c>
      <c r="AE18" s="76"/>
      <c r="AF18" s="77">
        <f t="shared" si="40"/>
        <v>-5</v>
      </c>
      <c r="AG18" s="81">
        <f t="shared" si="41"/>
        <v>5</v>
      </c>
      <c r="AH18" s="76"/>
      <c r="AI18" s="77">
        <f t="shared" si="43"/>
        <v>-5</v>
      </c>
      <c r="AJ18" s="81">
        <f t="shared" si="44"/>
        <v>5</v>
      </c>
      <c r="AK18" s="76"/>
      <c r="AL18" s="77">
        <f t="shared" si="46"/>
        <v>-5</v>
      </c>
    </row>
    <row r="19" spans="1:38" ht="15.5">
      <c r="A19" s="33" t="s">
        <v>5</v>
      </c>
      <c r="B19" s="16" t="s">
        <v>71</v>
      </c>
      <c r="C19" s="78">
        <v>121</v>
      </c>
      <c r="D19" s="79">
        <v>103</v>
      </c>
      <c r="E19" s="80">
        <f t="shared" si="12"/>
        <v>-18</v>
      </c>
      <c r="F19" s="78">
        <f>SUM(F20,F21)</f>
        <v>121</v>
      </c>
      <c r="G19" s="79">
        <v>100</v>
      </c>
      <c r="H19" s="80">
        <f t="shared" si="13"/>
        <v>-21</v>
      </c>
      <c r="I19" s="78">
        <f t="shared" ref="I19" si="77">SUM(I20,I21)</f>
        <v>121</v>
      </c>
      <c r="J19" s="79">
        <v>77</v>
      </c>
      <c r="K19" s="80">
        <f t="shared" si="25"/>
        <v>-44</v>
      </c>
      <c r="L19" s="78">
        <f t="shared" ref="L19" si="78">SUM(L20,L21)</f>
        <v>121</v>
      </c>
      <c r="M19" s="79">
        <v>155</v>
      </c>
      <c r="N19" s="80">
        <v>34</v>
      </c>
      <c r="O19" s="78">
        <f t="shared" ref="O19" si="79">SUM(O20,O21)</f>
        <v>121</v>
      </c>
      <c r="P19" s="79">
        <v>225</v>
      </c>
      <c r="Q19" s="80">
        <f t="shared" si="28"/>
        <v>104</v>
      </c>
      <c r="R19" s="78">
        <f t="shared" ref="R19" si="80">SUM(R20,R21)</f>
        <v>121</v>
      </c>
      <c r="S19" s="79">
        <v>171</v>
      </c>
      <c r="T19" s="80">
        <f t="shared" si="30"/>
        <v>50</v>
      </c>
      <c r="U19" s="78">
        <v>190</v>
      </c>
      <c r="V19" s="79">
        <v>118</v>
      </c>
      <c r="W19" s="80">
        <f t="shared" si="31"/>
        <v>-72</v>
      </c>
      <c r="X19" s="78">
        <f t="shared" si="32"/>
        <v>190</v>
      </c>
      <c r="Y19" s="79">
        <f t="shared" ref="Y19" si="81">SUM(Y20,Y21)</f>
        <v>0</v>
      </c>
      <c r="Z19" s="80">
        <f t="shared" si="34"/>
        <v>-190</v>
      </c>
      <c r="AA19" s="78">
        <f t="shared" si="35"/>
        <v>190</v>
      </c>
      <c r="AB19" s="79">
        <f t="shared" ref="AB19" si="82">SUM(AB20,AB21)</f>
        <v>0</v>
      </c>
      <c r="AC19" s="80">
        <f t="shared" si="37"/>
        <v>-190</v>
      </c>
      <c r="AD19" s="78">
        <f t="shared" si="38"/>
        <v>190</v>
      </c>
      <c r="AE19" s="79">
        <f t="shared" ref="AE19" si="83">SUM(AE20,AE21)</f>
        <v>0</v>
      </c>
      <c r="AF19" s="80">
        <f t="shared" si="40"/>
        <v>-190</v>
      </c>
      <c r="AG19" s="78">
        <f t="shared" si="41"/>
        <v>190</v>
      </c>
      <c r="AH19" s="79">
        <f t="shared" ref="AH19" si="84">SUM(AH20,AH21)</f>
        <v>0</v>
      </c>
      <c r="AI19" s="80">
        <f t="shared" si="43"/>
        <v>-190</v>
      </c>
      <c r="AJ19" s="78">
        <f t="shared" si="44"/>
        <v>190</v>
      </c>
      <c r="AK19" s="79">
        <f t="shared" ref="AK19" si="85">SUM(AK20,AK21)</f>
        <v>0</v>
      </c>
      <c r="AL19" s="80">
        <f t="shared" si="46"/>
        <v>-190</v>
      </c>
    </row>
    <row r="20" spans="1:38" ht="15.5">
      <c r="A20" s="34" t="s">
        <v>5</v>
      </c>
      <c r="B20" s="14" t="s">
        <v>25</v>
      </c>
      <c r="C20" s="73">
        <v>35</v>
      </c>
      <c r="D20" s="74">
        <v>13</v>
      </c>
      <c r="E20" s="75">
        <f t="shared" si="12"/>
        <v>-22</v>
      </c>
      <c r="F20" s="73">
        <f>C20</f>
        <v>35</v>
      </c>
      <c r="G20" s="74">
        <v>25</v>
      </c>
      <c r="H20" s="75">
        <f t="shared" si="13"/>
        <v>-10</v>
      </c>
      <c r="I20" s="73">
        <f t="shared" ref="I20:I21" si="86">F20</f>
        <v>35</v>
      </c>
      <c r="J20" s="74">
        <v>21</v>
      </c>
      <c r="K20" s="75">
        <f t="shared" si="25"/>
        <v>-14</v>
      </c>
      <c r="L20" s="73">
        <f t="shared" ref="L20:L21" si="87">I20</f>
        <v>35</v>
      </c>
      <c r="M20" s="74">
        <v>40</v>
      </c>
      <c r="N20" s="75">
        <v>5</v>
      </c>
      <c r="O20" s="73">
        <f t="shared" ref="O20:O21" si="88">L20</f>
        <v>35</v>
      </c>
      <c r="P20" s="74">
        <v>150</v>
      </c>
      <c r="Q20" s="75">
        <f t="shared" si="28"/>
        <v>115</v>
      </c>
      <c r="R20" s="73">
        <f t="shared" ref="R20:R21" si="89">O20</f>
        <v>35</v>
      </c>
      <c r="S20" s="74">
        <v>104</v>
      </c>
      <c r="T20" s="75">
        <f t="shared" si="30"/>
        <v>69</v>
      </c>
      <c r="U20" s="73">
        <v>104</v>
      </c>
      <c r="V20" s="74">
        <v>55</v>
      </c>
      <c r="W20" s="75">
        <f t="shared" si="31"/>
        <v>-49</v>
      </c>
      <c r="X20" s="73">
        <f t="shared" si="32"/>
        <v>104</v>
      </c>
      <c r="Y20" s="74"/>
      <c r="Z20" s="75">
        <f t="shared" si="34"/>
        <v>-104</v>
      </c>
      <c r="AA20" s="73">
        <f t="shared" si="35"/>
        <v>104</v>
      </c>
      <c r="AB20" s="74"/>
      <c r="AC20" s="75">
        <f t="shared" si="37"/>
        <v>-104</v>
      </c>
      <c r="AD20" s="73">
        <f t="shared" si="38"/>
        <v>104</v>
      </c>
      <c r="AE20" s="74"/>
      <c r="AF20" s="75">
        <f t="shared" si="40"/>
        <v>-104</v>
      </c>
      <c r="AG20" s="73">
        <f t="shared" si="41"/>
        <v>104</v>
      </c>
      <c r="AH20" s="74"/>
      <c r="AI20" s="75">
        <f t="shared" si="43"/>
        <v>-104</v>
      </c>
      <c r="AJ20" s="73">
        <f t="shared" si="44"/>
        <v>104</v>
      </c>
      <c r="AK20" s="74"/>
      <c r="AL20" s="75">
        <f t="shared" si="46"/>
        <v>-104</v>
      </c>
    </row>
    <row r="21" spans="1:38" ht="16" thickBot="1">
      <c r="A21" s="35" t="s">
        <v>5</v>
      </c>
      <c r="B21" s="17" t="s">
        <v>24</v>
      </c>
      <c r="C21" s="81">
        <v>86</v>
      </c>
      <c r="D21" s="76">
        <v>90</v>
      </c>
      <c r="E21" s="77">
        <f t="shared" si="12"/>
        <v>4</v>
      </c>
      <c r="F21" s="81">
        <f>C21</f>
        <v>86</v>
      </c>
      <c r="G21" s="76">
        <v>75</v>
      </c>
      <c r="H21" s="77">
        <f t="shared" si="13"/>
        <v>-11</v>
      </c>
      <c r="I21" s="81">
        <f t="shared" si="86"/>
        <v>86</v>
      </c>
      <c r="J21" s="76">
        <v>56</v>
      </c>
      <c r="K21" s="77">
        <f t="shared" si="25"/>
        <v>-30</v>
      </c>
      <c r="L21" s="81">
        <f t="shared" si="87"/>
        <v>86</v>
      </c>
      <c r="M21" s="76">
        <v>115</v>
      </c>
      <c r="N21" s="77">
        <v>29</v>
      </c>
      <c r="O21" s="81">
        <f t="shared" si="88"/>
        <v>86</v>
      </c>
      <c r="P21" s="76">
        <v>75</v>
      </c>
      <c r="Q21" s="77">
        <f t="shared" si="28"/>
        <v>-11</v>
      </c>
      <c r="R21" s="81">
        <f t="shared" si="89"/>
        <v>86</v>
      </c>
      <c r="S21" s="76">
        <v>67</v>
      </c>
      <c r="T21" s="77">
        <f t="shared" si="30"/>
        <v>-19</v>
      </c>
      <c r="U21" s="81">
        <v>86</v>
      </c>
      <c r="V21" s="76">
        <v>63</v>
      </c>
      <c r="W21" s="77">
        <f t="shared" si="31"/>
        <v>-23</v>
      </c>
      <c r="X21" s="81">
        <f t="shared" si="32"/>
        <v>86</v>
      </c>
      <c r="Y21" s="76"/>
      <c r="Z21" s="77">
        <f t="shared" si="34"/>
        <v>-86</v>
      </c>
      <c r="AA21" s="81">
        <f t="shared" si="35"/>
        <v>86</v>
      </c>
      <c r="AB21" s="76"/>
      <c r="AC21" s="77">
        <f t="shared" si="37"/>
        <v>-86</v>
      </c>
      <c r="AD21" s="81">
        <f t="shared" si="38"/>
        <v>86</v>
      </c>
      <c r="AE21" s="76"/>
      <c r="AF21" s="77">
        <f t="shared" si="40"/>
        <v>-86</v>
      </c>
      <c r="AG21" s="81">
        <f t="shared" si="41"/>
        <v>86</v>
      </c>
      <c r="AH21" s="76"/>
      <c r="AI21" s="77">
        <f t="shared" si="43"/>
        <v>-86</v>
      </c>
      <c r="AJ21" s="81">
        <f t="shared" si="44"/>
        <v>86</v>
      </c>
      <c r="AK21" s="76"/>
      <c r="AL21" s="77">
        <f t="shared" si="46"/>
        <v>-86</v>
      </c>
    </row>
    <row r="22" spans="1:38" ht="15.5">
      <c r="A22" s="33" t="s">
        <v>6</v>
      </c>
      <c r="B22" s="16" t="s">
        <v>71</v>
      </c>
      <c r="C22" s="78">
        <v>48</v>
      </c>
      <c r="D22" s="79">
        <v>43</v>
      </c>
      <c r="E22" s="80">
        <f t="shared" si="12"/>
        <v>-5</v>
      </c>
      <c r="F22" s="78">
        <f>SUM(F23,F24)</f>
        <v>48</v>
      </c>
      <c r="G22" s="79">
        <v>48</v>
      </c>
      <c r="H22" s="80">
        <f t="shared" si="13"/>
        <v>0</v>
      </c>
      <c r="I22" s="78">
        <f t="shared" ref="I22" si="90">SUM(I23,I24)</f>
        <v>48</v>
      </c>
      <c r="J22" s="79">
        <v>93</v>
      </c>
      <c r="K22" s="80">
        <f t="shared" si="25"/>
        <v>45</v>
      </c>
      <c r="L22" s="78">
        <f t="shared" ref="L22" si="91">SUM(L23,L24)</f>
        <v>48</v>
      </c>
      <c r="M22" s="79">
        <v>105</v>
      </c>
      <c r="N22" s="80">
        <v>57</v>
      </c>
      <c r="O22" s="78">
        <f t="shared" ref="O22" si="92">SUM(O23,O24)</f>
        <v>48</v>
      </c>
      <c r="P22" s="79">
        <v>42</v>
      </c>
      <c r="Q22" s="80">
        <f t="shared" si="28"/>
        <v>-6</v>
      </c>
      <c r="R22" s="78">
        <f t="shared" ref="R22" si="93">SUM(R23,R24)</f>
        <v>48</v>
      </c>
      <c r="S22" s="79">
        <v>75</v>
      </c>
      <c r="T22" s="80">
        <f t="shared" si="30"/>
        <v>27</v>
      </c>
      <c r="U22" s="78">
        <v>52</v>
      </c>
      <c r="V22" s="79">
        <v>70</v>
      </c>
      <c r="W22" s="80">
        <f t="shared" si="31"/>
        <v>18</v>
      </c>
      <c r="X22" s="78">
        <f t="shared" si="32"/>
        <v>52</v>
      </c>
      <c r="Y22" s="79">
        <f t="shared" ref="Y22" si="94">SUM(Y23,Y24)</f>
        <v>0</v>
      </c>
      <c r="Z22" s="80">
        <f t="shared" si="34"/>
        <v>-52</v>
      </c>
      <c r="AA22" s="78">
        <f t="shared" si="35"/>
        <v>52</v>
      </c>
      <c r="AB22" s="79">
        <f t="shared" ref="AB22" si="95">SUM(AB23,AB24)</f>
        <v>0</v>
      </c>
      <c r="AC22" s="80">
        <f t="shared" si="37"/>
        <v>-52</v>
      </c>
      <c r="AD22" s="78">
        <f t="shared" si="38"/>
        <v>52</v>
      </c>
      <c r="AE22" s="79">
        <f t="shared" ref="AE22" si="96">SUM(AE23,AE24)</f>
        <v>0</v>
      </c>
      <c r="AF22" s="80">
        <f t="shared" si="40"/>
        <v>-52</v>
      </c>
      <c r="AG22" s="78">
        <f t="shared" si="41"/>
        <v>52</v>
      </c>
      <c r="AH22" s="79">
        <f t="shared" ref="AH22" si="97">SUM(AH23,AH24)</f>
        <v>0</v>
      </c>
      <c r="AI22" s="80">
        <f t="shared" si="43"/>
        <v>-52</v>
      </c>
      <c r="AJ22" s="78">
        <f t="shared" si="44"/>
        <v>52</v>
      </c>
      <c r="AK22" s="79">
        <f t="shared" ref="AK22" si="98">SUM(AK23,AK24)</f>
        <v>0</v>
      </c>
      <c r="AL22" s="80">
        <f t="shared" si="46"/>
        <v>-52</v>
      </c>
    </row>
    <row r="23" spans="1:38" ht="15.5">
      <c r="A23" s="34" t="s">
        <v>6</v>
      </c>
      <c r="B23" s="14" t="s">
        <v>25</v>
      </c>
      <c r="C23" s="73">
        <v>24</v>
      </c>
      <c r="D23" s="74">
        <v>25</v>
      </c>
      <c r="E23" s="75">
        <f t="shared" si="12"/>
        <v>1</v>
      </c>
      <c r="F23" s="73">
        <f>C23</f>
        <v>24</v>
      </c>
      <c r="G23" s="74">
        <v>28</v>
      </c>
      <c r="H23" s="75">
        <f t="shared" si="13"/>
        <v>4</v>
      </c>
      <c r="I23" s="73">
        <f t="shared" ref="I23:I24" si="99">F23</f>
        <v>24</v>
      </c>
      <c r="J23" s="74">
        <v>50</v>
      </c>
      <c r="K23" s="75">
        <f t="shared" si="25"/>
        <v>26</v>
      </c>
      <c r="L23" s="73">
        <f t="shared" ref="L23:L24" si="100">I23</f>
        <v>24</v>
      </c>
      <c r="M23" s="74">
        <v>68</v>
      </c>
      <c r="N23" s="75">
        <v>44</v>
      </c>
      <c r="O23" s="73">
        <f t="shared" ref="O23:O24" si="101">L23</f>
        <v>24</v>
      </c>
      <c r="P23" s="74">
        <v>27</v>
      </c>
      <c r="Q23" s="75">
        <f t="shared" si="28"/>
        <v>3</v>
      </c>
      <c r="R23" s="73">
        <f t="shared" ref="R23:R24" si="102">O23</f>
        <v>24</v>
      </c>
      <c r="S23" s="74">
        <v>53</v>
      </c>
      <c r="T23" s="75">
        <f t="shared" si="30"/>
        <v>29</v>
      </c>
      <c r="U23" s="73">
        <v>28</v>
      </c>
      <c r="V23" s="74">
        <v>43</v>
      </c>
      <c r="W23" s="75">
        <f t="shared" si="31"/>
        <v>15</v>
      </c>
      <c r="X23" s="73">
        <f t="shared" si="32"/>
        <v>28</v>
      </c>
      <c r="Y23" s="74"/>
      <c r="Z23" s="75">
        <f t="shared" si="34"/>
        <v>-28</v>
      </c>
      <c r="AA23" s="73">
        <f t="shared" si="35"/>
        <v>28</v>
      </c>
      <c r="AB23" s="74"/>
      <c r="AC23" s="75">
        <f t="shared" si="37"/>
        <v>-28</v>
      </c>
      <c r="AD23" s="73">
        <f t="shared" si="38"/>
        <v>28</v>
      </c>
      <c r="AE23" s="74"/>
      <c r="AF23" s="75">
        <f t="shared" si="40"/>
        <v>-28</v>
      </c>
      <c r="AG23" s="73">
        <f t="shared" si="41"/>
        <v>28</v>
      </c>
      <c r="AH23" s="74"/>
      <c r="AI23" s="75">
        <f t="shared" si="43"/>
        <v>-28</v>
      </c>
      <c r="AJ23" s="73">
        <f t="shared" si="44"/>
        <v>28</v>
      </c>
      <c r="AK23" s="74"/>
      <c r="AL23" s="75">
        <f t="shared" si="46"/>
        <v>-28</v>
      </c>
    </row>
    <row r="24" spans="1:38" ht="16" thickBot="1">
      <c r="A24" s="35" t="s">
        <v>6</v>
      </c>
      <c r="B24" s="17" t="s">
        <v>24</v>
      </c>
      <c r="C24" s="81">
        <v>24</v>
      </c>
      <c r="D24" s="76">
        <v>18</v>
      </c>
      <c r="E24" s="77">
        <f t="shared" si="12"/>
        <v>-6</v>
      </c>
      <c r="F24" s="81">
        <f>C24</f>
        <v>24</v>
      </c>
      <c r="G24" s="76">
        <v>20</v>
      </c>
      <c r="H24" s="77">
        <f t="shared" si="13"/>
        <v>-4</v>
      </c>
      <c r="I24" s="81">
        <f t="shared" si="99"/>
        <v>24</v>
      </c>
      <c r="J24" s="76">
        <v>43</v>
      </c>
      <c r="K24" s="77">
        <f t="shared" si="25"/>
        <v>19</v>
      </c>
      <c r="L24" s="81">
        <f t="shared" si="100"/>
        <v>24</v>
      </c>
      <c r="M24" s="76">
        <v>37</v>
      </c>
      <c r="N24" s="77">
        <v>13</v>
      </c>
      <c r="O24" s="81">
        <f t="shared" si="101"/>
        <v>24</v>
      </c>
      <c r="P24" s="76">
        <v>15</v>
      </c>
      <c r="Q24" s="77">
        <f t="shared" si="28"/>
        <v>-9</v>
      </c>
      <c r="R24" s="81">
        <f t="shared" si="102"/>
        <v>24</v>
      </c>
      <c r="S24" s="76">
        <v>22</v>
      </c>
      <c r="T24" s="77">
        <f t="shared" si="30"/>
        <v>-2</v>
      </c>
      <c r="U24" s="81">
        <v>24</v>
      </c>
      <c r="V24" s="76">
        <v>27</v>
      </c>
      <c r="W24" s="77">
        <f t="shared" si="31"/>
        <v>3</v>
      </c>
      <c r="X24" s="81">
        <f t="shared" si="32"/>
        <v>24</v>
      </c>
      <c r="Y24" s="76"/>
      <c r="Z24" s="77">
        <f t="shared" si="34"/>
        <v>-24</v>
      </c>
      <c r="AA24" s="81">
        <f t="shared" si="35"/>
        <v>24</v>
      </c>
      <c r="AB24" s="76"/>
      <c r="AC24" s="77">
        <f t="shared" si="37"/>
        <v>-24</v>
      </c>
      <c r="AD24" s="81">
        <f t="shared" si="38"/>
        <v>24</v>
      </c>
      <c r="AE24" s="76"/>
      <c r="AF24" s="77">
        <f t="shared" si="40"/>
        <v>-24</v>
      </c>
      <c r="AG24" s="81">
        <f t="shared" si="41"/>
        <v>24</v>
      </c>
      <c r="AH24" s="76"/>
      <c r="AI24" s="77">
        <f t="shared" si="43"/>
        <v>-24</v>
      </c>
      <c r="AJ24" s="81">
        <f t="shared" si="44"/>
        <v>24</v>
      </c>
      <c r="AK24" s="76"/>
      <c r="AL24" s="77">
        <f t="shared" si="46"/>
        <v>-24</v>
      </c>
    </row>
    <row r="25" spans="1:38" ht="15.5">
      <c r="A25" s="33" t="s">
        <v>7</v>
      </c>
      <c r="B25" s="16" t="s">
        <v>71</v>
      </c>
      <c r="C25" s="78">
        <v>18</v>
      </c>
      <c r="D25" s="79">
        <v>8</v>
      </c>
      <c r="E25" s="80">
        <f t="shared" si="12"/>
        <v>-10</v>
      </c>
      <c r="F25" s="78">
        <f>SUM(F26,F27)</f>
        <v>18</v>
      </c>
      <c r="G25" s="79">
        <v>14</v>
      </c>
      <c r="H25" s="80">
        <f t="shared" si="13"/>
        <v>-4</v>
      </c>
      <c r="I25" s="78">
        <f t="shared" ref="I25" si="103">SUM(I26,I27)</f>
        <v>18</v>
      </c>
      <c r="J25" s="79">
        <v>29</v>
      </c>
      <c r="K25" s="80">
        <f t="shared" si="25"/>
        <v>11</v>
      </c>
      <c r="L25" s="78">
        <f t="shared" ref="L25" si="104">SUM(L26,L27)</f>
        <v>18</v>
      </c>
      <c r="M25" s="79">
        <v>11</v>
      </c>
      <c r="N25" s="80">
        <v>-7</v>
      </c>
      <c r="O25" s="78">
        <f t="shared" ref="O25" si="105">SUM(O26,O27)</f>
        <v>18</v>
      </c>
      <c r="P25" s="79">
        <v>18</v>
      </c>
      <c r="Q25" s="80">
        <f t="shared" si="28"/>
        <v>0</v>
      </c>
      <c r="R25" s="78">
        <f t="shared" ref="R25" si="106">SUM(R26,R27)</f>
        <v>18</v>
      </c>
      <c r="S25" s="79">
        <v>21</v>
      </c>
      <c r="T25" s="80">
        <f t="shared" si="30"/>
        <v>3</v>
      </c>
      <c r="U25" s="78">
        <v>38</v>
      </c>
      <c r="V25" s="79">
        <v>18</v>
      </c>
      <c r="W25" s="80">
        <f t="shared" si="31"/>
        <v>-20</v>
      </c>
      <c r="X25" s="78">
        <f t="shared" si="32"/>
        <v>38</v>
      </c>
      <c r="Y25" s="79">
        <f t="shared" ref="Y25" si="107">SUM(Y26,Y27)</f>
        <v>0</v>
      </c>
      <c r="Z25" s="80">
        <f t="shared" si="34"/>
        <v>-38</v>
      </c>
      <c r="AA25" s="78">
        <f t="shared" si="35"/>
        <v>38</v>
      </c>
      <c r="AB25" s="79">
        <f t="shared" ref="AB25" si="108">SUM(AB26,AB27)</f>
        <v>0</v>
      </c>
      <c r="AC25" s="80">
        <f t="shared" si="37"/>
        <v>-38</v>
      </c>
      <c r="AD25" s="78">
        <f t="shared" si="38"/>
        <v>38</v>
      </c>
      <c r="AE25" s="79">
        <f t="shared" ref="AE25" si="109">SUM(AE26,AE27)</f>
        <v>0</v>
      </c>
      <c r="AF25" s="80">
        <f t="shared" si="40"/>
        <v>-38</v>
      </c>
      <c r="AG25" s="78">
        <f t="shared" si="41"/>
        <v>38</v>
      </c>
      <c r="AH25" s="79">
        <f t="shared" ref="AH25" si="110">SUM(AH26,AH27)</f>
        <v>0</v>
      </c>
      <c r="AI25" s="80">
        <f t="shared" si="43"/>
        <v>-38</v>
      </c>
      <c r="AJ25" s="78">
        <f t="shared" si="44"/>
        <v>38</v>
      </c>
      <c r="AK25" s="79">
        <f t="shared" ref="AK25" si="111">SUM(AK26,AK27)</f>
        <v>0</v>
      </c>
      <c r="AL25" s="80">
        <f t="shared" si="46"/>
        <v>-38</v>
      </c>
    </row>
    <row r="26" spans="1:38" ht="15.5">
      <c r="A26" s="34" t="s">
        <v>7</v>
      </c>
      <c r="B26" s="14" t="s">
        <v>25</v>
      </c>
      <c r="C26" s="73">
        <v>14</v>
      </c>
      <c r="D26" s="74">
        <v>8</v>
      </c>
      <c r="E26" s="75">
        <f t="shared" si="12"/>
        <v>-6</v>
      </c>
      <c r="F26" s="73">
        <f>C26</f>
        <v>14</v>
      </c>
      <c r="G26" s="74">
        <v>9</v>
      </c>
      <c r="H26" s="75">
        <f t="shared" si="13"/>
        <v>-5</v>
      </c>
      <c r="I26" s="73">
        <f t="shared" ref="I26:I27" si="112">F26</f>
        <v>14</v>
      </c>
      <c r="J26" s="74">
        <v>26</v>
      </c>
      <c r="K26" s="75">
        <f t="shared" si="25"/>
        <v>12</v>
      </c>
      <c r="L26" s="73">
        <f t="shared" ref="L26:L27" si="113">I26</f>
        <v>14</v>
      </c>
      <c r="M26" s="74">
        <v>11</v>
      </c>
      <c r="N26" s="75">
        <v>-3</v>
      </c>
      <c r="O26" s="73">
        <f t="shared" ref="O26:O27" si="114">L26</f>
        <v>14</v>
      </c>
      <c r="P26" s="74">
        <v>13</v>
      </c>
      <c r="Q26" s="75">
        <f t="shared" si="28"/>
        <v>-1</v>
      </c>
      <c r="R26" s="73">
        <f t="shared" ref="R26:R27" si="115">O26</f>
        <v>14</v>
      </c>
      <c r="S26" s="74">
        <v>18</v>
      </c>
      <c r="T26" s="75">
        <f t="shared" si="30"/>
        <v>4</v>
      </c>
      <c r="U26" s="73">
        <v>34</v>
      </c>
      <c r="V26" s="74">
        <v>14</v>
      </c>
      <c r="W26" s="75">
        <f t="shared" si="31"/>
        <v>-20</v>
      </c>
      <c r="X26" s="73">
        <f t="shared" si="32"/>
        <v>34</v>
      </c>
      <c r="Y26" s="74"/>
      <c r="Z26" s="75">
        <f t="shared" si="34"/>
        <v>-34</v>
      </c>
      <c r="AA26" s="73">
        <f t="shared" si="35"/>
        <v>34</v>
      </c>
      <c r="AB26" s="74"/>
      <c r="AC26" s="75">
        <f t="shared" si="37"/>
        <v>-34</v>
      </c>
      <c r="AD26" s="73">
        <f t="shared" si="38"/>
        <v>34</v>
      </c>
      <c r="AE26" s="74"/>
      <c r="AF26" s="75">
        <f t="shared" si="40"/>
        <v>-34</v>
      </c>
      <c r="AG26" s="73">
        <f t="shared" si="41"/>
        <v>34</v>
      </c>
      <c r="AH26" s="74"/>
      <c r="AI26" s="75">
        <f t="shared" si="43"/>
        <v>-34</v>
      </c>
      <c r="AJ26" s="73">
        <f t="shared" si="44"/>
        <v>34</v>
      </c>
      <c r="AK26" s="74"/>
      <c r="AL26" s="75">
        <f t="shared" si="46"/>
        <v>-34</v>
      </c>
    </row>
    <row r="27" spans="1:38" ht="16" thickBot="1">
      <c r="A27" s="35" t="s">
        <v>7</v>
      </c>
      <c r="B27" s="17" t="s">
        <v>24</v>
      </c>
      <c r="C27" s="81">
        <v>4</v>
      </c>
      <c r="D27" s="76">
        <v>0</v>
      </c>
      <c r="E27" s="77">
        <f t="shared" si="12"/>
        <v>-4</v>
      </c>
      <c r="F27" s="81">
        <f>C27</f>
        <v>4</v>
      </c>
      <c r="G27" s="76">
        <v>5</v>
      </c>
      <c r="H27" s="77">
        <f t="shared" si="13"/>
        <v>1</v>
      </c>
      <c r="I27" s="81">
        <f t="shared" si="112"/>
        <v>4</v>
      </c>
      <c r="J27" s="76">
        <v>3</v>
      </c>
      <c r="K27" s="77">
        <f t="shared" si="25"/>
        <v>-1</v>
      </c>
      <c r="L27" s="81">
        <f t="shared" si="113"/>
        <v>4</v>
      </c>
      <c r="M27" s="76">
        <v>0</v>
      </c>
      <c r="N27" s="77">
        <v>-4</v>
      </c>
      <c r="O27" s="81">
        <f t="shared" si="114"/>
        <v>4</v>
      </c>
      <c r="P27" s="76">
        <v>5</v>
      </c>
      <c r="Q27" s="77">
        <f t="shared" si="28"/>
        <v>1</v>
      </c>
      <c r="R27" s="81">
        <f t="shared" si="115"/>
        <v>4</v>
      </c>
      <c r="S27" s="76">
        <v>3</v>
      </c>
      <c r="T27" s="77">
        <f t="shared" si="30"/>
        <v>-1</v>
      </c>
      <c r="U27" s="81">
        <v>4</v>
      </c>
      <c r="V27" s="76">
        <v>4</v>
      </c>
      <c r="W27" s="77">
        <f t="shared" si="31"/>
        <v>0</v>
      </c>
      <c r="X27" s="81">
        <f t="shared" si="32"/>
        <v>4</v>
      </c>
      <c r="Y27" s="76"/>
      <c r="Z27" s="77">
        <f t="shared" si="34"/>
        <v>-4</v>
      </c>
      <c r="AA27" s="81">
        <f t="shared" si="35"/>
        <v>4</v>
      </c>
      <c r="AB27" s="76"/>
      <c r="AC27" s="77">
        <f t="shared" si="37"/>
        <v>-4</v>
      </c>
      <c r="AD27" s="81">
        <f t="shared" si="38"/>
        <v>4</v>
      </c>
      <c r="AE27" s="76"/>
      <c r="AF27" s="77">
        <f t="shared" si="40"/>
        <v>-4</v>
      </c>
      <c r="AG27" s="81">
        <f t="shared" si="41"/>
        <v>4</v>
      </c>
      <c r="AH27" s="76"/>
      <c r="AI27" s="77">
        <f t="shared" si="43"/>
        <v>-4</v>
      </c>
      <c r="AJ27" s="81">
        <f t="shared" si="44"/>
        <v>4</v>
      </c>
      <c r="AK27" s="76"/>
      <c r="AL27" s="77">
        <f t="shared" si="46"/>
        <v>-4</v>
      </c>
    </row>
    <row r="28" spans="1:38" ht="15.5">
      <c r="A28" s="33" t="s">
        <v>8</v>
      </c>
      <c r="B28" s="16" t="s">
        <v>71</v>
      </c>
      <c r="C28" s="78">
        <v>133</v>
      </c>
      <c r="D28" s="79">
        <v>138</v>
      </c>
      <c r="E28" s="80">
        <f t="shared" si="12"/>
        <v>5</v>
      </c>
      <c r="F28" s="78">
        <f>SUM(F29,F30)</f>
        <v>133</v>
      </c>
      <c r="G28" s="79">
        <v>223</v>
      </c>
      <c r="H28" s="80">
        <f t="shared" si="13"/>
        <v>90</v>
      </c>
      <c r="I28" s="78">
        <f t="shared" ref="I28" si="116">SUM(I29,I30)</f>
        <v>133</v>
      </c>
      <c r="J28" s="79">
        <v>183</v>
      </c>
      <c r="K28" s="80">
        <f t="shared" si="25"/>
        <v>50</v>
      </c>
      <c r="L28" s="78">
        <f t="shared" ref="L28" si="117">SUM(L29,L30)</f>
        <v>133</v>
      </c>
      <c r="M28" s="79">
        <v>158</v>
      </c>
      <c r="N28" s="80">
        <v>25</v>
      </c>
      <c r="O28" s="78">
        <f t="shared" ref="O28" si="118">SUM(O29,O30)</f>
        <v>133</v>
      </c>
      <c r="P28" s="79">
        <v>169</v>
      </c>
      <c r="Q28" s="80">
        <f t="shared" si="28"/>
        <v>36</v>
      </c>
      <c r="R28" s="78">
        <f t="shared" ref="R28" si="119">SUM(R29,R30)</f>
        <v>133</v>
      </c>
      <c r="S28" s="79">
        <v>200</v>
      </c>
      <c r="T28" s="80">
        <f t="shared" si="30"/>
        <v>67</v>
      </c>
      <c r="U28" s="78">
        <v>209</v>
      </c>
      <c r="V28" s="79">
        <v>182</v>
      </c>
      <c r="W28" s="80">
        <f t="shared" si="31"/>
        <v>-27</v>
      </c>
      <c r="X28" s="78">
        <f t="shared" si="32"/>
        <v>209</v>
      </c>
      <c r="Y28" s="79">
        <f t="shared" ref="Y28" si="120">SUM(Y29,Y30)</f>
        <v>0</v>
      </c>
      <c r="Z28" s="80">
        <f t="shared" si="34"/>
        <v>-209</v>
      </c>
      <c r="AA28" s="78">
        <f t="shared" si="35"/>
        <v>209</v>
      </c>
      <c r="AB28" s="79">
        <f t="shared" ref="AB28" si="121">SUM(AB29,AB30)</f>
        <v>0</v>
      </c>
      <c r="AC28" s="80">
        <f t="shared" si="37"/>
        <v>-209</v>
      </c>
      <c r="AD28" s="78">
        <f t="shared" si="38"/>
        <v>209</v>
      </c>
      <c r="AE28" s="79">
        <f t="shared" ref="AE28" si="122">SUM(AE29,AE30)</f>
        <v>0</v>
      </c>
      <c r="AF28" s="80">
        <f t="shared" si="40"/>
        <v>-209</v>
      </c>
      <c r="AG28" s="78">
        <f t="shared" si="41"/>
        <v>209</v>
      </c>
      <c r="AH28" s="79">
        <f t="shared" ref="AH28" si="123">SUM(AH29,AH30)</f>
        <v>0</v>
      </c>
      <c r="AI28" s="80">
        <f t="shared" si="43"/>
        <v>-209</v>
      </c>
      <c r="AJ28" s="78">
        <f t="shared" si="44"/>
        <v>209</v>
      </c>
      <c r="AK28" s="79">
        <f t="shared" ref="AK28" si="124">SUM(AK29,AK30)</f>
        <v>0</v>
      </c>
      <c r="AL28" s="80">
        <f t="shared" si="46"/>
        <v>-209</v>
      </c>
    </row>
    <row r="29" spans="1:38" ht="15.5">
      <c r="A29" s="34" t="s">
        <v>8</v>
      </c>
      <c r="B29" s="14" t="s">
        <v>25</v>
      </c>
      <c r="C29" s="73">
        <v>40</v>
      </c>
      <c r="D29" s="74">
        <v>19</v>
      </c>
      <c r="E29" s="75">
        <f t="shared" si="12"/>
        <v>-21</v>
      </c>
      <c r="F29" s="73">
        <f>C29</f>
        <v>40</v>
      </c>
      <c r="G29" s="74">
        <v>92</v>
      </c>
      <c r="H29" s="75">
        <f t="shared" si="13"/>
        <v>52</v>
      </c>
      <c r="I29" s="73">
        <f t="shared" ref="I29:I30" si="125">F29</f>
        <v>40</v>
      </c>
      <c r="J29" s="74">
        <v>67</v>
      </c>
      <c r="K29" s="75">
        <f t="shared" si="25"/>
        <v>27</v>
      </c>
      <c r="L29" s="73">
        <f t="shared" ref="L29:L30" si="126">I29</f>
        <v>40</v>
      </c>
      <c r="M29" s="74">
        <v>55</v>
      </c>
      <c r="N29" s="75">
        <v>15</v>
      </c>
      <c r="O29" s="73">
        <f t="shared" ref="O29:O30" si="127">L29</f>
        <v>40</v>
      </c>
      <c r="P29" s="74">
        <v>72</v>
      </c>
      <c r="Q29" s="75">
        <f t="shared" si="28"/>
        <v>32</v>
      </c>
      <c r="R29" s="73">
        <f t="shared" ref="R29:R30" si="128">O29</f>
        <v>40</v>
      </c>
      <c r="S29" s="74">
        <v>80</v>
      </c>
      <c r="T29" s="75">
        <f t="shared" si="30"/>
        <v>40</v>
      </c>
      <c r="U29" s="73">
        <v>116</v>
      </c>
      <c r="V29" s="74">
        <v>94</v>
      </c>
      <c r="W29" s="75">
        <f t="shared" si="31"/>
        <v>-22</v>
      </c>
      <c r="X29" s="73">
        <f t="shared" si="32"/>
        <v>116</v>
      </c>
      <c r="Y29" s="74"/>
      <c r="Z29" s="75">
        <f t="shared" si="34"/>
        <v>-116</v>
      </c>
      <c r="AA29" s="73">
        <f t="shared" si="35"/>
        <v>116</v>
      </c>
      <c r="AB29" s="74"/>
      <c r="AC29" s="75">
        <f t="shared" si="37"/>
        <v>-116</v>
      </c>
      <c r="AD29" s="73">
        <f t="shared" si="38"/>
        <v>116</v>
      </c>
      <c r="AE29" s="74"/>
      <c r="AF29" s="75">
        <f t="shared" si="40"/>
        <v>-116</v>
      </c>
      <c r="AG29" s="73">
        <f t="shared" si="41"/>
        <v>116</v>
      </c>
      <c r="AH29" s="74"/>
      <c r="AI29" s="75">
        <f t="shared" si="43"/>
        <v>-116</v>
      </c>
      <c r="AJ29" s="73">
        <f t="shared" si="44"/>
        <v>116</v>
      </c>
      <c r="AK29" s="74"/>
      <c r="AL29" s="75">
        <f t="shared" si="46"/>
        <v>-116</v>
      </c>
    </row>
    <row r="30" spans="1:38" ht="16" thickBot="1">
      <c r="A30" s="35" t="s">
        <v>8</v>
      </c>
      <c r="B30" s="17" t="s">
        <v>24</v>
      </c>
      <c r="C30" s="81">
        <v>93</v>
      </c>
      <c r="D30" s="76">
        <v>119</v>
      </c>
      <c r="E30" s="77">
        <f t="shared" si="12"/>
        <v>26</v>
      </c>
      <c r="F30" s="81">
        <f>C30</f>
        <v>93</v>
      </c>
      <c r="G30" s="76">
        <v>131</v>
      </c>
      <c r="H30" s="77">
        <f t="shared" si="13"/>
        <v>38</v>
      </c>
      <c r="I30" s="81">
        <f t="shared" si="125"/>
        <v>93</v>
      </c>
      <c r="J30" s="76">
        <v>116</v>
      </c>
      <c r="K30" s="77">
        <f t="shared" si="25"/>
        <v>23</v>
      </c>
      <c r="L30" s="81">
        <f t="shared" si="126"/>
        <v>93</v>
      </c>
      <c r="M30" s="76">
        <v>103</v>
      </c>
      <c r="N30" s="77">
        <v>10</v>
      </c>
      <c r="O30" s="81">
        <f t="shared" si="127"/>
        <v>93</v>
      </c>
      <c r="P30" s="76">
        <v>97</v>
      </c>
      <c r="Q30" s="77">
        <f t="shared" si="28"/>
        <v>4</v>
      </c>
      <c r="R30" s="81">
        <f t="shared" si="128"/>
        <v>93</v>
      </c>
      <c r="S30" s="76">
        <v>120</v>
      </c>
      <c r="T30" s="77">
        <f t="shared" si="30"/>
        <v>27</v>
      </c>
      <c r="U30" s="81">
        <v>93</v>
      </c>
      <c r="V30" s="76">
        <v>88</v>
      </c>
      <c r="W30" s="77">
        <f t="shared" si="31"/>
        <v>-5</v>
      </c>
      <c r="X30" s="81">
        <f t="shared" si="32"/>
        <v>93</v>
      </c>
      <c r="Y30" s="76"/>
      <c r="Z30" s="77">
        <f t="shared" si="34"/>
        <v>-93</v>
      </c>
      <c r="AA30" s="81">
        <f t="shared" si="35"/>
        <v>93</v>
      </c>
      <c r="AB30" s="76"/>
      <c r="AC30" s="77">
        <f t="shared" si="37"/>
        <v>-93</v>
      </c>
      <c r="AD30" s="81">
        <f t="shared" si="38"/>
        <v>93</v>
      </c>
      <c r="AE30" s="76"/>
      <c r="AF30" s="77">
        <f t="shared" si="40"/>
        <v>-93</v>
      </c>
      <c r="AG30" s="81">
        <f t="shared" si="41"/>
        <v>93</v>
      </c>
      <c r="AH30" s="76"/>
      <c r="AI30" s="77">
        <f t="shared" si="43"/>
        <v>-93</v>
      </c>
      <c r="AJ30" s="81">
        <f t="shared" si="44"/>
        <v>93</v>
      </c>
      <c r="AK30" s="76"/>
      <c r="AL30" s="77">
        <f t="shared" si="46"/>
        <v>-93</v>
      </c>
    </row>
    <row r="31" spans="1:38" ht="15.5">
      <c r="A31" s="33" t="s">
        <v>9</v>
      </c>
      <c r="B31" s="16" t="s">
        <v>71</v>
      </c>
      <c r="C31" s="78">
        <v>107</v>
      </c>
      <c r="D31" s="79">
        <v>154</v>
      </c>
      <c r="E31" s="80">
        <f t="shared" si="12"/>
        <v>47</v>
      </c>
      <c r="F31" s="78">
        <f>SUM(F32,F33)</f>
        <v>107</v>
      </c>
      <c r="G31" s="79">
        <v>185</v>
      </c>
      <c r="H31" s="80">
        <f t="shared" si="13"/>
        <v>78</v>
      </c>
      <c r="I31" s="78">
        <f t="shared" ref="I31" si="129">SUM(I32,I33)</f>
        <v>107</v>
      </c>
      <c r="J31" s="79">
        <v>160</v>
      </c>
      <c r="K31" s="80">
        <f t="shared" si="25"/>
        <v>53</v>
      </c>
      <c r="L31" s="78">
        <f t="shared" ref="L31" si="130">SUM(L32,L33)</f>
        <v>107</v>
      </c>
      <c r="M31" s="79">
        <v>140</v>
      </c>
      <c r="N31" s="80">
        <v>33</v>
      </c>
      <c r="O31" s="78">
        <f t="shared" ref="O31" si="131">SUM(O32,O33)</f>
        <v>107</v>
      </c>
      <c r="P31" s="79">
        <v>139</v>
      </c>
      <c r="Q31" s="80">
        <f t="shared" si="28"/>
        <v>32</v>
      </c>
      <c r="R31" s="78">
        <f t="shared" ref="R31" si="132">SUM(R32,R33)</f>
        <v>107</v>
      </c>
      <c r="S31" s="79">
        <v>153</v>
      </c>
      <c r="T31" s="80">
        <f t="shared" si="30"/>
        <v>46</v>
      </c>
      <c r="U31" s="78">
        <v>181</v>
      </c>
      <c r="V31" s="79">
        <v>138</v>
      </c>
      <c r="W31" s="80">
        <f t="shared" si="31"/>
        <v>-43</v>
      </c>
      <c r="X31" s="78">
        <f t="shared" si="32"/>
        <v>181</v>
      </c>
      <c r="Y31" s="79">
        <f t="shared" ref="Y31" si="133">SUM(Y32,Y33)</f>
        <v>0</v>
      </c>
      <c r="Z31" s="80">
        <f t="shared" si="34"/>
        <v>-181</v>
      </c>
      <c r="AA31" s="78">
        <f t="shared" si="35"/>
        <v>181</v>
      </c>
      <c r="AB31" s="79">
        <f t="shared" ref="AB31" si="134">SUM(AB32,AB33)</f>
        <v>0</v>
      </c>
      <c r="AC31" s="80">
        <f t="shared" si="37"/>
        <v>-181</v>
      </c>
      <c r="AD31" s="78">
        <f t="shared" si="38"/>
        <v>181</v>
      </c>
      <c r="AE31" s="79">
        <f t="shared" ref="AE31" si="135">SUM(AE32,AE33)</f>
        <v>0</v>
      </c>
      <c r="AF31" s="80">
        <f t="shared" si="40"/>
        <v>-181</v>
      </c>
      <c r="AG31" s="78">
        <f t="shared" si="41"/>
        <v>181</v>
      </c>
      <c r="AH31" s="79">
        <f t="shared" ref="AH31" si="136">SUM(AH32,AH33)</f>
        <v>0</v>
      </c>
      <c r="AI31" s="80">
        <f t="shared" si="43"/>
        <v>-181</v>
      </c>
      <c r="AJ31" s="78">
        <f t="shared" si="44"/>
        <v>181</v>
      </c>
      <c r="AK31" s="79">
        <f t="shared" ref="AK31" si="137">SUM(AK32,AK33)</f>
        <v>0</v>
      </c>
      <c r="AL31" s="80">
        <f t="shared" si="46"/>
        <v>-181</v>
      </c>
    </row>
    <row r="32" spans="1:38" ht="15.5">
      <c r="A32" s="34" t="s">
        <v>9</v>
      </c>
      <c r="B32" s="14" t="s">
        <v>25</v>
      </c>
      <c r="C32" s="73">
        <v>43</v>
      </c>
      <c r="D32" s="74">
        <v>74</v>
      </c>
      <c r="E32" s="75">
        <f t="shared" si="12"/>
        <v>31</v>
      </c>
      <c r="F32" s="73">
        <f>C32</f>
        <v>43</v>
      </c>
      <c r="G32" s="74">
        <v>98</v>
      </c>
      <c r="H32" s="75">
        <f t="shared" si="13"/>
        <v>55</v>
      </c>
      <c r="I32" s="73">
        <f t="shared" ref="I32:I33" si="138">F32</f>
        <v>43</v>
      </c>
      <c r="J32" s="74">
        <v>58</v>
      </c>
      <c r="K32" s="75">
        <f t="shared" si="25"/>
        <v>15</v>
      </c>
      <c r="L32" s="73">
        <f t="shared" ref="L32:L33" si="139">I32</f>
        <v>43</v>
      </c>
      <c r="M32" s="74">
        <v>63</v>
      </c>
      <c r="N32" s="75">
        <v>20</v>
      </c>
      <c r="O32" s="73">
        <f t="shared" ref="O32:O33" si="140">L32</f>
        <v>43</v>
      </c>
      <c r="P32" s="74">
        <v>64</v>
      </c>
      <c r="Q32" s="75">
        <f t="shared" si="28"/>
        <v>21</v>
      </c>
      <c r="R32" s="73">
        <f t="shared" ref="R32:R33" si="141">O32</f>
        <v>43</v>
      </c>
      <c r="S32" s="74">
        <v>76</v>
      </c>
      <c r="T32" s="75">
        <f t="shared" si="30"/>
        <v>33</v>
      </c>
      <c r="U32" s="73">
        <v>117</v>
      </c>
      <c r="V32" s="74">
        <v>57</v>
      </c>
      <c r="W32" s="75">
        <f t="shared" si="31"/>
        <v>-60</v>
      </c>
      <c r="X32" s="73">
        <f t="shared" si="32"/>
        <v>117</v>
      </c>
      <c r="Y32" s="74"/>
      <c r="Z32" s="75">
        <f t="shared" si="34"/>
        <v>-117</v>
      </c>
      <c r="AA32" s="73">
        <f t="shared" si="35"/>
        <v>117</v>
      </c>
      <c r="AB32" s="74"/>
      <c r="AC32" s="75">
        <f t="shared" si="37"/>
        <v>-117</v>
      </c>
      <c r="AD32" s="73">
        <f t="shared" si="38"/>
        <v>117</v>
      </c>
      <c r="AE32" s="74"/>
      <c r="AF32" s="75">
        <f t="shared" si="40"/>
        <v>-117</v>
      </c>
      <c r="AG32" s="73">
        <f t="shared" si="41"/>
        <v>117</v>
      </c>
      <c r="AH32" s="74"/>
      <c r="AI32" s="75">
        <f t="shared" si="43"/>
        <v>-117</v>
      </c>
      <c r="AJ32" s="73">
        <f t="shared" si="44"/>
        <v>117</v>
      </c>
      <c r="AK32" s="74"/>
      <c r="AL32" s="75">
        <f t="shared" si="46"/>
        <v>-117</v>
      </c>
    </row>
    <row r="33" spans="1:38" ht="16" thickBot="1">
      <c r="A33" s="35" t="s">
        <v>9</v>
      </c>
      <c r="B33" s="17" t="s">
        <v>24</v>
      </c>
      <c r="C33" s="81">
        <v>64</v>
      </c>
      <c r="D33" s="76">
        <v>80</v>
      </c>
      <c r="E33" s="77">
        <f t="shared" si="12"/>
        <v>16</v>
      </c>
      <c r="F33" s="81">
        <f>C33</f>
        <v>64</v>
      </c>
      <c r="G33" s="76">
        <v>87</v>
      </c>
      <c r="H33" s="77">
        <f t="shared" si="13"/>
        <v>23</v>
      </c>
      <c r="I33" s="81">
        <f t="shared" si="138"/>
        <v>64</v>
      </c>
      <c r="J33" s="76">
        <v>102</v>
      </c>
      <c r="K33" s="77">
        <f t="shared" si="25"/>
        <v>38</v>
      </c>
      <c r="L33" s="81">
        <f t="shared" si="139"/>
        <v>64</v>
      </c>
      <c r="M33" s="76">
        <v>77</v>
      </c>
      <c r="N33" s="77">
        <v>13</v>
      </c>
      <c r="O33" s="81">
        <f t="shared" si="140"/>
        <v>64</v>
      </c>
      <c r="P33" s="76">
        <v>75</v>
      </c>
      <c r="Q33" s="77">
        <f t="shared" si="28"/>
        <v>11</v>
      </c>
      <c r="R33" s="81">
        <f t="shared" si="141"/>
        <v>64</v>
      </c>
      <c r="S33" s="76">
        <v>77</v>
      </c>
      <c r="T33" s="77">
        <f t="shared" si="30"/>
        <v>13</v>
      </c>
      <c r="U33" s="81">
        <v>64</v>
      </c>
      <c r="V33" s="76">
        <v>81</v>
      </c>
      <c r="W33" s="77">
        <f t="shared" si="31"/>
        <v>17</v>
      </c>
      <c r="X33" s="81">
        <f t="shared" si="32"/>
        <v>64</v>
      </c>
      <c r="Y33" s="76"/>
      <c r="Z33" s="77">
        <f t="shared" si="34"/>
        <v>-64</v>
      </c>
      <c r="AA33" s="81">
        <f t="shared" si="35"/>
        <v>64</v>
      </c>
      <c r="AB33" s="76"/>
      <c r="AC33" s="77">
        <f t="shared" si="37"/>
        <v>-64</v>
      </c>
      <c r="AD33" s="81">
        <f t="shared" si="38"/>
        <v>64</v>
      </c>
      <c r="AE33" s="76"/>
      <c r="AF33" s="77">
        <f t="shared" si="40"/>
        <v>-64</v>
      </c>
      <c r="AG33" s="81">
        <f t="shared" si="41"/>
        <v>64</v>
      </c>
      <c r="AH33" s="76"/>
      <c r="AI33" s="77">
        <f t="shared" si="43"/>
        <v>-64</v>
      </c>
      <c r="AJ33" s="81">
        <f t="shared" si="44"/>
        <v>64</v>
      </c>
      <c r="AK33" s="76"/>
      <c r="AL33" s="77">
        <f t="shared" si="46"/>
        <v>-64</v>
      </c>
    </row>
    <row r="34" spans="1:38" ht="15.5">
      <c r="A34" s="33" t="s">
        <v>10</v>
      </c>
      <c r="B34" s="16" t="s">
        <v>71</v>
      </c>
      <c r="C34" s="78">
        <v>42</v>
      </c>
      <c r="D34" s="79">
        <v>66</v>
      </c>
      <c r="E34" s="80">
        <f t="shared" si="12"/>
        <v>24</v>
      </c>
      <c r="F34" s="78">
        <f>SUM(F35,F36)</f>
        <v>42</v>
      </c>
      <c r="G34" s="79">
        <v>49</v>
      </c>
      <c r="H34" s="80">
        <f t="shared" si="13"/>
        <v>7</v>
      </c>
      <c r="I34" s="78">
        <f t="shared" ref="I34" si="142">SUM(I35,I36)</f>
        <v>42</v>
      </c>
      <c r="J34" s="79">
        <v>29</v>
      </c>
      <c r="K34" s="80">
        <f t="shared" si="25"/>
        <v>-13</v>
      </c>
      <c r="L34" s="78">
        <f t="shared" ref="L34" si="143">SUM(L35,L36)</f>
        <v>42</v>
      </c>
      <c r="M34" s="79">
        <v>41</v>
      </c>
      <c r="N34" s="80">
        <v>-1</v>
      </c>
      <c r="O34" s="78">
        <f t="shared" ref="O34" si="144">SUM(O35,O36)</f>
        <v>42</v>
      </c>
      <c r="P34" s="79">
        <v>39</v>
      </c>
      <c r="Q34" s="80">
        <f t="shared" si="28"/>
        <v>-3</v>
      </c>
      <c r="R34" s="78">
        <f t="shared" ref="R34" si="145">SUM(R35,R36)</f>
        <v>42</v>
      </c>
      <c r="S34" s="79">
        <v>50</v>
      </c>
      <c r="T34" s="80">
        <f t="shared" si="30"/>
        <v>8</v>
      </c>
      <c r="U34" s="78">
        <v>55</v>
      </c>
      <c r="V34" s="79">
        <v>49</v>
      </c>
      <c r="W34" s="80">
        <f t="shared" si="31"/>
        <v>-6</v>
      </c>
      <c r="X34" s="78">
        <f t="shared" si="32"/>
        <v>55</v>
      </c>
      <c r="Y34" s="79">
        <f t="shared" ref="Y34" si="146">SUM(Y35,Y36)</f>
        <v>0</v>
      </c>
      <c r="Z34" s="80">
        <f t="shared" si="34"/>
        <v>-55</v>
      </c>
      <c r="AA34" s="78">
        <f t="shared" si="35"/>
        <v>55</v>
      </c>
      <c r="AB34" s="79">
        <f t="shared" ref="AB34" si="147">SUM(AB35,AB36)</f>
        <v>0</v>
      </c>
      <c r="AC34" s="80">
        <f t="shared" si="37"/>
        <v>-55</v>
      </c>
      <c r="AD34" s="78">
        <f t="shared" si="38"/>
        <v>55</v>
      </c>
      <c r="AE34" s="79">
        <f t="shared" ref="AE34" si="148">SUM(AE35,AE36)</f>
        <v>0</v>
      </c>
      <c r="AF34" s="80">
        <f t="shared" si="40"/>
        <v>-55</v>
      </c>
      <c r="AG34" s="78">
        <f t="shared" si="41"/>
        <v>55</v>
      </c>
      <c r="AH34" s="79">
        <f t="shared" ref="AH34" si="149">SUM(AH35,AH36)</f>
        <v>0</v>
      </c>
      <c r="AI34" s="80">
        <f t="shared" si="43"/>
        <v>-55</v>
      </c>
      <c r="AJ34" s="78">
        <f t="shared" si="44"/>
        <v>55</v>
      </c>
      <c r="AK34" s="79">
        <f t="shared" ref="AK34" si="150">SUM(AK35,AK36)</f>
        <v>0</v>
      </c>
      <c r="AL34" s="80">
        <f t="shared" si="46"/>
        <v>-55</v>
      </c>
    </row>
    <row r="35" spans="1:38" ht="15.5">
      <c r="A35" s="34" t="s">
        <v>10</v>
      </c>
      <c r="B35" s="14" t="s">
        <v>25</v>
      </c>
      <c r="C35" s="73">
        <v>26</v>
      </c>
      <c r="D35" s="74">
        <v>45</v>
      </c>
      <c r="E35" s="75">
        <f t="shared" si="12"/>
        <v>19</v>
      </c>
      <c r="F35" s="73">
        <f>C35</f>
        <v>26</v>
      </c>
      <c r="G35" s="74">
        <v>18</v>
      </c>
      <c r="H35" s="75">
        <f t="shared" si="13"/>
        <v>-8</v>
      </c>
      <c r="I35" s="73">
        <f t="shared" ref="I35:I36" si="151">F35</f>
        <v>26</v>
      </c>
      <c r="J35" s="74">
        <v>11</v>
      </c>
      <c r="K35" s="75">
        <f t="shared" si="25"/>
        <v>-15</v>
      </c>
      <c r="L35" s="73">
        <f t="shared" ref="L35:L36" si="152">I35</f>
        <v>26</v>
      </c>
      <c r="M35" s="74">
        <v>13</v>
      </c>
      <c r="N35" s="75">
        <v>-13</v>
      </c>
      <c r="O35" s="73">
        <f t="shared" ref="O35:O36" si="153">L35</f>
        <v>26</v>
      </c>
      <c r="P35" s="74">
        <v>12</v>
      </c>
      <c r="Q35" s="75">
        <f t="shared" si="28"/>
        <v>-14</v>
      </c>
      <c r="R35" s="73">
        <f t="shared" ref="R35:R36" si="154">O35</f>
        <v>26</v>
      </c>
      <c r="S35" s="74">
        <v>29</v>
      </c>
      <c r="T35" s="75">
        <f t="shared" si="30"/>
        <v>3</v>
      </c>
      <c r="U35" s="73">
        <v>39</v>
      </c>
      <c r="V35" s="74">
        <v>26</v>
      </c>
      <c r="W35" s="75">
        <f t="shared" si="31"/>
        <v>-13</v>
      </c>
      <c r="X35" s="73">
        <f t="shared" si="32"/>
        <v>39</v>
      </c>
      <c r="Y35" s="74"/>
      <c r="Z35" s="75">
        <f t="shared" si="34"/>
        <v>-39</v>
      </c>
      <c r="AA35" s="73">
        <f t="shared" si="35"/>
        <v>39</v>
      </c>
      <c r="AB35" s="74"/>
      <c r="AC35" s="75">
        <f t="shared" si="37"/>
        <v>-39</v>
      </c>
      <c r="AD35" s="73">
        <f t="shared" si="38"/>
        <v>39</v>
      </c>
      <c r="AE35" s="74"/>
      <c r="AF35" s="75">
        <f t="shared" si="40"/>
        <v>-39</v>
      </c>
      <c r="AG35" s="73">
        <f t="shared" si="41"/>
        <v>39</v>
      </c>
      <c r="AH35" s="74"/>
      <c r="AI35" s="75">
        <f t="shared" si="43"/>
        <v>-39</v>
      </c>
      <c r="AJ35" s="73">
        <f t="shared" si="44"/>
        <v>39</v>
      </c>
      <c r="AK35" s="74"/>
      <c r="AL35" s="75">
        <f t="shared" si="46"/>
        <v>-39</v>
      </c>
    </row>
    <row r="36" spans="1:38" ht="16" thickBot="1">
      <c r="A36" s="35" t="s">
        <v>10</v>
      </c>
      <c r="B36" s="17" t="s">
        <v>24</v>
      </c>
      <c r="C36" s="81">
        <v>16</v>
      </c>
      <c r="D36" s="76">
        <v>21</v>
      </c>
      <c r="E36" s="77">
        <f t="shared" si="12"/>
        <v>5</v>
      </c>
      <c r="F36" s="81">
        <f>C36</f>
        <v>16</v>
      </c>
      <c r="G36" s="76">
        <v>31</v>
      </c>
      <c r="H36" s="77">
        <f t="shared" si="13"/>
        <v>15</v>
      </c>
      <c r="I36" s="81">
        <f t="shared" si="151"/>
        <v>16</v>
      </c>
      <c r="J36" s="76">
        <v>18</v>
      </c>
      <c r="K36" s="77">
        <f t="shared" si="25"/>
        <v>2</v>
      </c>
      <c r="L36" s="81">
        <f t="shared" si="152"/>
        <v>16</v>
      </c>
      <c r="M36" s="76">
        <v>28</v>
      </c>
      <c r="N36" s="77">
        <v>12</v>
      </c>
      <c r="O36" s="81">
        <f t="shared" si="153"/>
        <v>16</v>
      </c>
      <c r="P36" s="76">
        <v>27</v>
      </c>
      <c r="Q36" s="77">
        <f t="shared" si="28"/>
        <v>11</v>
      </c>
      <c r="R36" s="81">
        <f t="shared" si="154"/>
        <v>16</v>
      </c>
      <c r="S36" s="76">
        <v>21</v>
      </c>
      <c r="T36" s="77">
        <f t="shared" si="30"/>
        <v>5</v>
      </c>
      <c r="U36" s="81">
        <v>16</v>
      </c>
      <c r="V36" s="76">
        <v>23</v>
      </c>
      <c r="W36" s="77">
        <f t="shared" si="31"/>
        <v>7</v>
      </c>
      <c r="X36" s="81">
        <f t="shared" si="32"/>
        <v>16</v>
      </c>
      <c r="Y36" s="76"/>
      <c r="Z36" s="77">
        <f t="shared" si="34"/>
        <v>-16</v>
      </c>
      <c r="AA36" s="81">
        <f t="shared" si="35"/>
        <v>16</v>
      </c>
      <c r="AB36" s="76"/>
      <c r="AC36" s="77">
        <f t="shared" si="37"/>
        <v>-16</v>
      </c>
      <c r="AD36" s="81">
        <f t="shared" si="38"/>
        <v>16</v>
      </c>
      <c r="AE36" s="76"/>
      <c r="AF36" s="77">
        <f t="shared" si="40"/>
        <v>-16</v>
      </c>
      <c r="AG36" s="81">
        <f t="shared" si="41"/>
        <v>16</v>
      </c>
      <c r="AH36" s="76"/>
      <c r="AI36" s="77">
        <f t="shared" si="43"/>
        <v>-16</v>
      </c>
      <c r="AJ36" s="81">
        <f t="shared" si="44"/>
        <v>16</v>
      </c>
      <c r="AK36" s="76"/>
      <c r="AL36" s="77">
        <f t="shared" si="46"/>
        <v>-16</v>
      </c>
    </row>
    <row r="37" spans="1:38" ht="15.5">
      <c r="A37" s="33" t="s">
        <v>11</v>
      </c>
      <c r="B37" s="16" t="s">
        <v>71</v>
      </c>
      <c r="C37" s="78" t="s">
        <v>88</v>
      </c>
      <c r="D37" s="79" t="s">
        <v>88</v>
      </c>
      <c r="E37" s="80" t="s">
        <v>88</v>
      </c>
      <c r="F37" s="78" t="s">
        <v>88</v>
      </c>
      <c r="G37" s="79" t="s">
        <v>88</v>
      </c>
      <c r="H37" s="80" t="s">
        <v>88</v>
      </c>
      <c r="I37" s="78" t="s">
        <v>88</v>
      </c>
      <c r="J37" s="79" t="s">
        <v>88</v>
      </c>
      <c r="K37" s="80" t="s">
        <v>88</v>
      </c>
      <c r="L37" s="78" t="s">
        <v>88</v>
      </c>
      <c r="M37" s="79" t="s">
        <v>88</v>
      </c>
      <c r="N37" s="80" t="s">
        <v>88</v>
      </c>
      <c r="O37" s="78" t="s">
        <v>88</v>
      </c>
      <c r="P37" s="79" t="s">
        <v>88</v>
      </c>
      <c r="Q37" s="80" t="s">
        <v>88</v>
      </c>
      <c r="R37" s="78" t="s">
        <v>88</v>
      </c>
      <c r="S37" s="79" t="s">
        <v>88</v>
      </c>
      <c r="T37" s="80" t="s">
        <v>88</v>
      </c>
      <c r="U37" s="78" t="s">
        <v>88</v>
      </c>
      <c r="V37" s="79" t="s">
        <v>88</v>
      </c>
      <c r="W37" s="80" t="s">
        <v>88</v>
      </c>
      <c r="X37" s="78" t="s">
        <v>88</v>
      </c>
      <c r="Y37" s="79" t="s">
        <v>88</v>
      </c>
      <c r="Z37" s="80" t="s">
        <v>88</v>
      </c>
      <c r="AA37" s="78" t="s">
        <v>88</v>
      </c>
      <c r="AB37" s="79" t="s">
        <v>88</v>
      </c>
      <c r="AC37" s="80" t="s">
        <v>88</v>
      </c>
      <c r="AD37" s="78" t="s">
        <v>88</v>
      </c>
      <c r="AE37" s="79" t="s">
        <v>88</v>
      </c>
      <c r="AF37" s="80" t="s">
        <v>88</v>
      </c>
      <c r="AG37" s="78" t="s">
        <v>88</v>
      </c>
      <c r="AH37" s="79" t="s">
        <v>88</v>
      </c>
      <c r="AI37" s="80" t="s">
        <v>88</v>
      </c>
      <c r="AJ37" s="78" t="s">
        <v>88</v>
      </c>
      <c r="AK37" s="79" t="s">
        <v>88</v>
      </c>
      <c r="AL37" s="80" t="s">
        <v>88</v>
      </c>
    </row>
    <row r="38" spans="1:38" ht="15.5">
      <c r="A38" s="34" t="s">
        <v>11</v>
      </c>
      <c r="B38" s="14" t="s">
        <v>25</v>
      </c>
      <c r="C38" s="73" t="s">
        <v>88</v>
      </c>
      <c r="D38" s="74" t="s">
        <v>88</v>
      </c>
      <c r="E38" s="75" t="s">
        <v>88</v>
      </c>
      <c r="F38" s="73" t="s">
        <v>88</v>
      </c>
      <c r="G38" s="74" t="s">
        <v>88</v>
      </c>
      <c r="H38" s="75" t="s">
        <v>88</v>
      </c>
      <c r="I38" s="73" t="s">
        <v>88</v>
      </c>
      <c r="J38" s="74" t="s">
        <v>88</v>
      </c>
      <c r="K38" s="75" t="s">
        <v>88</v>
      </c>
      <c r="L38" s="73" t="s">
        <v>88</v>
      </c>
      <c r="M38" s="74" t="s">
        <v>88</v>
      </c>
      <c r="N38" s="75" t="s">
        <v>88</v>
      </c>
      <c r="O38" s="73" t="s">
        <v>88</v>
      </c>
      <c r="P38" s="74" t="s">
        <v>88</v>
      </c>
      <c r="Q38" s="75" t="s">
        <v>88</v>
      </c>
      <c r="R38" s="73" t="s">
        <v>88</v>
      </c>
      <c r="S38" s="74" t="s">
        <v>88</v>
      </c>
      <c r="T38" s="75" t="s">
        <v>88</v>
      </c>
      <c r="U38" s="73" t="s">
        <v>88</v>
      </c>
      <c r="V38" s="74" t="s">
        <v>88</v>
      </c>
      <c r="W38" s="75" t="s">
        <v>88</v>
      </c>
      <c r="X38" s="73" t="s">
        <v>88</v>
      </c>
      <c r="Y38" s="74" t="s">
        <v>88</v>
      </c>
      <c r="Z38" s="75" t="s">
        <v>88</v>
      </c>
      <c r="AA38" s="73" t="s">
        <v>88</v>
      </c>
      <c r="AB38" s="74" t="s">
        <v>88</v>
      </c>
      <c r="AC38" s="75" t="s">
        <v>88</v>
      </c>
      <c r="AD38" s="73" t="s">
        <v>88</v>
      </c>
      <c r="AE38" s="74" t="s">
        <v>88</v>
      </c>
      <c r="AF38" s="75" t="s">
        <v>88</v>
      </c>
      <c r="AG38" s="73" t="s">
        <v>88</v>
      </c>
      <c r="AH38" s="74" t="s">
        <v>88</v>
      </c>
      <c r="AI38" s="75" t="s">
        <v>88</v>
      </c>
      <c r="AJ38" s="73" t="s">
        <v>88</v>
      </c>
      <c r="AK38" s="74" t="s">
        <v>88</v>
      </c>
      <c r="AL38" s="75" t="s">
        <v>88</v>
      </c>
    </row>
    <row r="39" spans="1:38" ht="16" thickBot="1">
      <c r="A39" s="35" t="s">
        <v>11</v>
      </c>
      <c r="B39" s="17" t="s">
        <v>24</v>
      </c>
      <c r="C39" s="81" t="s">
        <v>88</v>
      </c>
      <c r="D39" s="76" t="s">
        <v>88</v>
      </c>
      <c r="E39" s="77" t="s">
        <v>88</v>
      </c>
      <c r="F39" s="81" t="s">
        <v>88</v>
      </c>
      <c r="G39" s="76" t="s">
        <v>88</v>
      </c>
      <c r="H39" s="77" t="s">
        <v>88</v>
      </c>
      <c r="I39" s="81" t="s">
        <v>88</v>
      </c>
      <c r="J39" s="76" t="s">
        <v>88</v>
      </c>
      <c r="K39" s="77" t="s">
        <v>88</v>
      </c>
      <c r="L39" s="81" t="s">
        <v>88</v>
      </c>
      <c r="M39" s="76" t="s">
        <v>88</v>
      </c>
      <c r="N39" s="77" t="s">
        <v>88</v>
      </c>
      <c r="O39" s="81" t="s">
        <v>88</v>
      </c>
      <c r="P39" s="76" t="s">
        <v>88</v>
      </c>
      <c r="Q39" s="77" t="s">
        <v>88</v>
      </c>
      <c r="R39" s="81" t="s">
        <v>88</v>
      </c>
      <c r="S39" s="76" t="s">
        <v>88</v>
      </c>
      <c r="T39" s="77" t="s">
        <v>88</v>
      </c>
      <c r="U39" s="81" t="s">
        <v>88</v>
      </c>
      <c r="V39" s="76" t="s">
        <v>88</v>
      </c>
      <c r="W39" s="77" t="s">
        <v>88</v>
      </c>
      <c r="X39" s="81" t="s">
        <v>88</v>
      </c>
      <c r="Y39" s="76" t="s">
        <v>88</v>
      </c>
      <c r="Z39" s="77" t="s">
        <v>88</v>
      </c>
      <c r="AA39" s="81" t="s">
        <v>88</v>
      </c>
      <c r="AB39" s="76" t="s">
        <v>88</v>
      </c>
      <c r="AC39" s="77" t="s">
        <v>88</v>
      </c>
      <c r="AD39" s="81" t="s">
        <v>88</v>
      </c>
      <c r="AE39" s="76" t="s">
        <v>88</v>
      </c>
      <c r="AF39" s="77" t="s">
        <v>88</v>
      </c>
      <c r="AG39" s="81" t="s">
        <v>88</v>
      </c>
      <c r="AH39" s="76" t="s">
        <v>88</v>
      </c>
      <c r="AI39" s="77" t="s">
        <v>88</v>
      </c>
      <c r="AJ39" s="81" t="s">
        <v>88</v>
      </c>
      <c r="AK39" s="76" t="s">
        <v>88</v>
      </c>
      <c r="AL39" s="77" t="s">
        <v>88</v>
      </c>
    </row>
    <row r="40" spans="1:38" ht="15.5">
      <c r="A40" s="33" t="s">
        <v>12</v>
      </c>
      <c r="B40" s="16" t="s">
        <v>71</v>
      </c>
      <c r="C40" s="78">
        <v>161</v>
      </c>
      <c r="D40" s="79">
        <v>195</v>
      </c>
      <c r="E40" s="80">
        <f t="shared" si="12"/>
        <v>34</v>
      </c>
      <c r="F40" s="78">
        <f>SUM(F41,F42)</f>
        <v>161</v>
      </c>
      <c r="G40" s="79">
        <v>186</v>
      </c>
      <c r="H40" s="80">
        <f t="shared" si="13"/>
        <v>25</v>
      </c>
      <c r="I40" s="78">
        <f t="shared" ref="I40" si="155">SUM(I41,I42)</f>
        <v>161</v>
      </c>
      <c r="J40" s="79">
        <v>152</v>
      </c>
      <c r="K40" s="80">
        <f t="shared" ref="K40:K42" si="156">J40-I40</f>
        <v>-9</v>
      </c>
      <c r="L40" s="78">
        <f t="shared" ref="L40" si="157">SUM(L41,L42)</f>
        <v>161</v>
      </c>
      <c r="M40" s="79">
        <v>126</v>
      </c>
      <c r="N40" s="80">
        <v>-35</v>
      </c>
      <c r="O40" s="78">
        <f t="shared" ref="O40" si="158">SUM(O41,O42)</f>
        <v>161</v>
      </c>
      <c r="P40" s="79">
        <v>124</v>
      </c>
      <c r="Q40" s="80">
        <f t="shared" ref="Q40:Q42" si="159">P40-O40</f>
        <v>-37</v>
      </c>
      <c r="R40" s="78">
        <f t="shared" ref="R40" si="160">SUM(R41,R42)</f>
        <v>161</v>
      </c>
      <c r="S40" s="79">
        <v>142</v>
      </c>
      <c r="T40" s="80">
        <f t="shared" ref="T40:T42" si="161">S40-R40</f>
        <v>-19</v>
      </c>
      <c r="U40" s="78">
        <v>285</v>
      </c>
      <c r="V40" s="79">
        <v>110</v>
      </c>
      <c r="W40" s="80">
        <f t="shared" ref="W40:W42" si="162">V40-U40</f>
        <v>-175</v>
      </c>
      <c r="X40" s="78">
        <f>U40</f>
        <v>285</v>
      </c>
      <c r="Y40" s="79">
        <f t="shared" ref="Y40" si="163">SUM(Y41,Y42)</f>
        <v>0</v>
      </c>
      <c r="Z40" s="80">
        <f t="shared" ref="Z40:Z42" si="164">Y40-X40</f>
        <v>-285</v>
      </c>
      <c r="AA40" s="78">
        <f>X40</f>
        <v>285</v>
      </c>
      <c r="AB40" s="79">
        <f t="shared" ref="AB40" si="165">SUM(AB41,AB42)</f>
        <v>0</v>
      </c>
      <c r="AC40" s="80">
        <f t="shared" ref="AC40:AC42" si="166">AB40-AA40</f>
        <v>-285</v>
      </c>
      <c r="AD40" s="78">
        <f>AA40</f>
        <v>285</v>
      </c>
      <c r="AE40" s="79">
        <f t="shared" ref="AE40" si="167">SUM(AE41,AE42)</f>
        <v>0</v>
      </c>
      <c r="AF40" s="80">
        <f t="shared" ref="AF40:AF42" si="168">AE40-AD40</f>
        <v>-285</v>
      </c>
      <c r="AG40" s="78">
        <f>AD40</f>
        <v>285</v>
      </c>
      <c r="AH40" s="79">
        <f t="shared" ref="AH40" si="169">SUM(AH41,AH42)</f>
        <v>0</v>
      </c>
      <c r="AI40" s="80">
        <f t="shared" ref="AI40:AI42" si="170">AH40-AG40</f>
        <v>-285</v>
      </c>
      <c r="AJ40" s="78">
        <f>AG40</f>
        <v>285</v>
      </c>
      <c r="AK40" s="79">
        <f t="shared" ref="AK40" si="171">SUM(AK41,AK42)</f>
        <v>0</v>
      </c>
      <c r="AL40" s="80">
        <f t="shared" ref="AL40:AL42" si="172">AK40-AJ40</f>
        <v>-285</v>
      </c>
    </row>
    <row r="41" spans="1:38" ht="15.5">
      <c r="A41" s="34" t="s">
        <v>12</v>
      </c>
      <c r="B41" s="14" t="s">
        <v>25</v>
      </c>
      <c r="C41" s="73">
        <v>125</v>
      </c>
      <c r="D41" s="74">
        <v>130</v>
      </c>
      <c r="E41" s="75">
        <f t="shared" si="12"/>
        <v>5</v>
      </c>
      <c r="F41" s="73">
        <f>C41</f>
        <v>125</v>
      </c>
      <c r="G41" s="74">
        <v>127</v>
      </c>
      <c r="H41" s="75">
        <f t="shared" si="13"/>
        <v>2</v>
      </c>
      <c r="I41" s="73">
        <f t="shared" ref="I41:I42" si="173">F41</f>
        <v>125</v>
      </c>
      <c r="J41" s="74">
        <v>103</v>
      </c>
      <c r="K41" s="75">
        <f t="shared" si="156"/>
        <v>-22</v>
      </c>
      <c r="L41" s="73">
        <f t="shared" ref="L41:L42" si="174">I41</f>
        <v>125</v>
      </c>
      <c r="M41" s="74">
        <v>79</v>
      </c>
      <c r="N41" s="75">
        <v>-46</v>
      </c>
      <c r="O41" s="73">
        <f t="shared" ref="O41:O42" si="175">L41</f>
        <v>125</v>
      </c>
      <c r="P41" s="74">
        <v>84</v>
      </c>
      <c r="Q41" s="75">
        <f t="shared" si="159"/>
        <v>-41</v>
      </c>
      <c r="R41" s="73">
        <f t="shared" ref="R41:R42" si="176">O41</f>
        <v>125</v>
      </c>
      <c r="S41" s="74">
        <v>82</v>
      </c>
      <c r="T41" s="75">
        <f t="shared" si="161"/>
        <v>-43</v>
      </c>
      <c r="U41" s="73">
        <v>249</v>
      </c>
      <c r="V41" s="74">
        <v>72</v>
      </c>
      <c r="W41" s="75">
        <f t="shared" si="162"/>
        <v>-177</v>
      </c>
      <c r="X41" s="73">
        <f>U41</f>
        <v>249</v>
      </c>
      <c r="Y41" s="74"/>
      <c r="Z41" s="75">
        <f t="shared" si="164"/>
        <v>-249</v>
      </c>
      <c r="AA41" s="73">
        <f>X41</f>
        <v>249</v>
      </c>
      <c r="AB41" s="74"/>
      <c r="AC41" s="75">
        <f t="shared" si="166"/>
        <v>-249</v>
      </c>
      <c r="AD41" s="73">
        <f>AA41</f>
        <v>249</v>
      </c>
      <c r="AE41" s="74"/>
      <c r="AF41" s="75">
        <f t="shared" si="168"/>
        <v>-249</v>
      </c>
      <c r="AG41" s="73">
        <f>AD41</f>
        <v>249</v>
      </c>
      <c r="AH41" s="74"/>
      <c r="AI41" s="75">
        <f t="shared" si="170"/>
        <v>-249</v>
      </c>
      <c r="AJ41" s="73">
        <f>AG41</f>
        <v>249</v>
      </c>
      <c r="AK41" s="74"/>
      <c r="AL41" s="75">
        <f t="shared" si="172"/>
        <v>-249</v>
      </c>
    </row>
    <row r="42" spans="1:38" ht="16" thickBot="1">
      <c r="A42" s="35" t="s">
        <v>12</v>
      </c>
      <c r="B42" s="17" t="s">
        <v>24</v>
      </c>
      <c r="C42" s="81">
        <v>36</v>
      </c>
      <c r="D42" s="76">
        <v>65</v>
      </c>
      <c r="E42" s="77">
        <f t="shared" si="12"/>
        <v>29</v>
      </c>
      <c r="F42" s="81">
        <f>C42</f>
        <v>36</v>
      </c>
      <c r="G42" s="76">
        <v>59</v>
      </c>
      <c r="H42" s="77">
        <f t="shared" si="13"/>
        <v>23</v>
      </c>
      <c r="I42" s="81">
        <f t="shared" si="173"/>
        <v>36</v>
      </c>
      <c r="J42" s="76">
        <v>49</v>
      </c>
      <c r="K42" s="77">
        <f t="shared" si="156"/>
        <v>13</v>
      </c>
      <c r="L42" s="81">
        <f t="shared" si="174"/>
        <v>36</v>
      </c>
      <c r="M42" s="76">
        <v>47</v>
      </c>
      <c r="N42" s="77">
        <v>11</v>
      </c>
      <c r="O42" s="81">
        <f t="shared" si="175"/>
        <v>36</v>
      </c>
      <c r="P42" s="76">
        <v>40</v>
      </c>
      <c r="Q42" s="77">
        <f t="shared" si="159"/>
        <v>4</v>
      </c>
      <c r="R42" s="81">
        <f t="shared" si="176"/>
        <v>36</v>
      </c>
      <c r="S42" s="76">
        <v>60</v>
      </c>
      <c r="T42" s="77">
        <f t="shared" si="161"/>
        <v>24</v>
      </c>
      <c r="U42" s="81">
        <v>36</v>
      </c>
      <c r="V42" s="76">
        <v>38</v>
      </c>
      <c r="W42" s="77">
        <f t="shared" si="162"/>
        <v>2</v>
      </c>
      <c r="X42" s="81">
        <f>U42</f>
        <v>36</v>
      </c>
      <c r="Y42" s="76"/>
      <c r="Z42" s="77">
        <f t="shared" si="164"/>
        <v>-36</v>
      </c>
      <c r="AA42" s="81">
        <f>X42</f>
        <v>36</v>
      </c>
      <c r="AB42" s="76"/>
      <c r="AC42" s="77">
        <f t="shared" si="166"/>
        <v>-36</v>
      </c>
      <c r="AD42" s="81">
        <f>AA42</f>
        <v>36</v>
      </c>
      <c r="AE42" s="76"/>
      <c r="AF42" s="77">
        <f t="shared" si="168"/>
        <v>-36</v>
      </c>
      <c r="AG42" s="81">
        <f>AD42</f>
        <v>36</v>
      </c>
      <c r="AH42" s="76"/>
      <c r="AI42" s="77">
        <f t="shared" si="170"/>
        <v>-36</v>
      </c>
      <c r="AJ42" s="81">
        <f>AG42</f>
        <v>36</v>
      </c>
      <c r="AK42" s="76"/>
      <c r="AL42" s="77">
        <f t="shared" si="172"/>
        <v>-36</v>
      </c>
    </row>
    <row r="43" spans="1:38" ht="15.5">
      <c r="A43" s="33" t="s">
        <v>13</v>
      </c>
      <c r="B43" s="16" t="s">
        <v>71</v>
      </c>
      <c r="C43" s="78" t="s">
        <v>88</v>
      </c>
      <c r="D43" s="79" t="s">
        <v>88</v>
      </c>
      <c r="E43" s="80" t="s">
        <v>88</v>
      </c>
      <c r="F43" s="78" t="s">
        <v>88</v>
      </c>
      <c r="G43" s="79" t="s">
        <v>88</v>
      </c>
      <c r="H43" s="80" t="s">
        <v>88</v>
      </c>
      <c r="I43" s="78" t="s">
        <v>88</v>
      </c>
      <c r="J43" s="79" t="s">
        <v>88</v>
      </c>
      <c r="K43" s="80" t="s">
        <v>88</v>
      </c>
      <c r="L43" s="78" t="s">
        <v>88</v>
      </c>
      <c r="M43" s="79" t="s">
        <v>88</v>
      </c>
      <c r="N43" s="80" t="s">
        <v>88</v>
      </c>
      <c r="O43" s="78" t="s">
        <v>88</v>
      </c>
      <c r="P43" s="79" t="s">
        <v>88</v>
      </c>
      <c r="Q43" s="80" t="s">
        <v>88</v>
      </c>
      <c r="R43" s="78" t="s">
        <v>88</v>
      </c>
      <c r="S43" s="79" t="s">
        <v>88</v>
      </c>
      <c r="T43" s="80" t="s">
        <v>88</v>
      </c>
      <c r="U43" s="78" t="s">
        <v>88</v>
      </c>
      <c r="V43" s="79" t="s">
        <v>88</v>
      </c>
      <c r="W43" s="80" t="s">
        <v>88</v>
      </c>
      <c r="X43" s="78" t="s">
        <v>88</v>
      </c>
      <c r="Y43" s="79" t="s">
        <v>88</v>
      </c>
      <c r="Z43" s="80" t="s">
        <v>88</v>
      </c>
      <c r="AA43" s="78" t="s">
        <v>88</v>
      </c>
      <c r="AB43" s="79" t="s">
        <v>88</v>
      </c>
      <c r="AC43" s="80" t="s">
        <v>88</v>
      </c>
      <c r="AD43" s="78" t="s">
        <v>88</v>
      </c>
      <c r="AE43" s="79" t="s">
        <v>88</v>
      </c>
      <c r="AF43" s="80" t="s">
        <v>88</v>
      </c>
      <c r="AG43" s="78" t="s">
        <v>88</v>
      </c>
      <c r="AH43" s="79" t="s">
        <v>88</v>
      </c>
      <c r="AI43" s="80" t="s">
        <v>88</v>
      </c>
      <c r="AJ43" s="78" t="s">
        <v>88</v>
      </c>
      <c r="AK43" s="79" t="s">
        <v>88</v>
      </c>
      <c r="AL43" s="80" t="s">
        <v>88</v>
      </c>
    </row>
    <row r="44" spans="1:38" ht="15.5">
      <c r="A44" s="34" t="s">
        <v>13</v>
      </c>
      <c r="B44" s="14" t="s">
        <v>25</v>
      </c>
      <c r="C44" s="73" t="s">
        <v>88</v>
      </c>
      <c r="D44" s="74" t="s">
        <v>88</v>
      </c>
      <c r="E44" s="75" t="s">
        <v>88</v>
      </c>
      <c r="F44" s="73" t="s">
        <v>88</v>
      </c>
      <c r="G44" s="74" t="s">
        <v>88</v>
      </c>
      <c r="H44" s="75" t="s">
        <v>88</v>
      </c>
      <c r="I44" s="73" t="s">
        <v>88</v>
      </c>
      <c r="J44" s="74" t="s">
        <v>88</v>
      </c>
      <c r="K44" s="75" t="s">
        <v>88</v>
      </c>
      <c r="L44" s="73" t="s">
        <v>88</v>
      </c>
      <c r="M44" s="74" t="s">
        <v>88</v>
      </c>
      <c r="N44" s="75" t="s">
        <v>88</v>
      </c>
      <c r="O44" s="73" t="s">
        <v>88</v>
      </c>
      <c r="P44" s="74" t="s">
        <v>88</v>
      </c>
      <c r="Q44" s="75" t="s">
        <v>88</v>
      </c>
      <c r="R44" s="73" t="s">
        <v>88</v>
      </c>
      <c r="S44" s="74" t="s">
        <v>88</v>
      </c>
      <c r="T44" s="75" t="s">
        <v>88</v>
      </c>
      <c r="U44" s="73" t="s">
        <v>88</v>
      </c>
      <c r="V44" s="74" t="s">
        <v>88</v>
      </c>
      <c r="W44" s="75" t="s">
        <v>88</v>
      </c>
      <c r="X44" s="73" t="s">
        <v>88</v>
      </c>
      <c r="Y44" s="74" t="s">
        <v>88</v>
      </c>
      <c r="Z44" s="75" t="s">
        <v>88</v>
      </c>
      <c r="AA44" s="73" t="s">
        <v>88</v>
      </c>
      <c r="AB44" s="74" t="s">
        <v>88</v>
      </c>
      <c r="AC44" s="75" t="s">
        <v>88</v>
      </c>
      <c r="AD44" s="73" t="s">
        <v>88</v>
      </c>
      <c r="AE44" s="74" t="s">
        <v>88</v>
      </c>
      <c r="AF44" s="75" t="s">
        <v>88</v>
      </c>
      <c r="AG44" s="73" t="s">
        <v>88</v>
      </c>
      <c r="AH44" s="74" t="s">
        <v>88</v>
      </c>
      <c r="AI44" s="75" t="s">
        <v>88</v>
      </c>
      <c r="AJ44" s="73" t="s">
        <v>88</v>
      </c>
      <c r="AK44" s="74" t="s">
        <v>88</v>
      </c>
      <c r="AL44" s="75" t="s">
        <v>88</v>
      </c>
    </row>
    <row r="45" spans="1:38" ht="16" thickBot="1">
      <c r="A45" s="35" t="s">
        <v>13</v>
      </c>
      <c r="B45" s="17" t="s">
        <v>24</v>
      </c>
      <c r="C45" s="81" t="s">
        <v>88</v>
      </c>
      <c r="D45" s="76" t="s">
        <v>88</v>
      </c>
      <c r="E45" s="77" t="s">
        <v>88</v>
      </c>
      <c r="F45" s="81" t="s">
        <v>88</v>
      </c>
      <c r="G45" s="76" t="s">
        <v>88</v>
      </c>
      <c r="H45" s="77" t="s">
        <v>88</v>
      </c>
      <c r="I45" s="81" t="s">
        <v>88</v>
      </c>
      <c r="J45" s="76" t="s">
        <v>88</v>
      </c>
      <c r="K45" s="77" t="s">
        <v>88</v>
      </c>
      <c r="L45" s="81" t="s">
        <v>88</v>
      </c>
      <c r="M45" s="76" t="s">
        <v>88</v>
      </c>
      <c r="N45" s="77" t="s">
        <v>88</v>
      </c>
      <c r="O45" s="81" t="s">
        <v>88</v>
      </c>
      <c r="P45" s="76" t="s">
        <v>88</v>
      </c>
      <c r="Q45" s="77" t="s">
        <v>88</v>
      </c>
      <c r="R45" s="81" t="s">
        <v>88</v>
      </c>
      <c r="S45" s="76" t="s">
        <v>88</v>
      </c>
      <c r="T45" s="77" t="s">
        <v>88</v>
      </c>
      <c r="U45" s="81" t="s">
        <v>88</v>
      </c>
      <c r="V45" s="76" t="s">
        <v>88</v>
      </c>
      <c r="W45" s="77" t="s">
        <v>88</v>
      </c>
      <c r="X45" s="81" t="s">
        <v>88</v>
      </c>
      <c r="Y45" s="76" t="s">
        <v>88</v>
      </c>
      <c r="Z45" s="77" t="s">
        <v>88</v>
      </c>
      <c r="AA45" s="81" t="s">
        <v>88</v>
      </c>
      <c r="AB45" s="76" t="s">
        <v>88</v>
      </c>
      <c r="AC45" s="77" t="s">
        <v>88</v>
      </c>
      <c r="AD45" s="81" t="s">
        <v>88</v>
      </c>
      <c r="AE45" s="76" t="s">
        <v>88</v>
      </c>
      <c r="AF45" s="77" t="s">
        <v>88</v>
      </c>
      <c r="AG45" s="81" t="s">
        <v>88</v>
      </c>
      <c r="AH45" s="76" t="s">
        <v>88</v>
      </c>
      <c r="AI45" s="77" t="s">
        <v>88</v>
      </c>
      <c r="AJ45" s="81" t="s">
        <v>88</v>
      </c>
      <c r="AK45" s="76" t="s">
        <v>88</v>
      </c>
      <c r="AL45" s="77" t="s">
        <v>88</v>
      </c>
    </row>
    <row r="46" spans="1:38" ht="15.5">
      <c r="A46" s="33" t="s">
        <v>14</v>
      </c>
      <c r="B46" s="16" t="s">
        <v>71</v>
      </c>
      <c r="C46" s="78">
        <v>73</v>
      </c>
      <c r="D46" s="79">
        <v>77</v>
      </c>
      <c r="E46" s="80">
        <f t="shared" si="12"/>
        <v>4</v>
      </c>
      <c r="F46" s="78">
        <f>SUM(F47,F48)</f>
        <v>73</v>
      </c>
      <c r="G46" s="79">
        <v>109</v>
      </c>
      <c r="H46" s="80">
        <f t="shared" si="13"/>
        <v>36</v>
      </c>
      <c r="I46" s="78">
        <f t="shared" ref="I46" si="177">SUM(I47,I48)</f>
        <v>73</v>
      </c>
      <c r="J46" s="79">
        <v>58</v>
      </c>
      <c r="K46" s="80">
        <f t="shared" ref="K46:K57" si="178">J46-I46</f>
        <v>-15</v>
      </c>
      <c r="L46" s="78">
        <f t="shared" ref="L46" si="179">SUM(L47,L48)</f>
        <v>73</v>
      </c>
      <c r="M46" s="79">
        <v>96</v>
      </c>
      <c r="N46" s="80">
        <v>23</v>
      </c>
      <c r="O46" s="78">
        <f t="shared" ref="O46" si="180">SUM(O47,O48)</f>
        <v>73</v>
      </c>
      <c r="P46" s="79">
        <v>144</v>
      </c>
      <c r="Q46" s="80">
        <f t="shared" ref="Q46:Q57" si="181">P46-O46</f>
        <v>71</v>
      </c>
      <c r="R46" s="78">
        <f t="shared" ref="R46" si="182">SUM(R47,R48)</f>
        <v>73</v>
      </c>
      <c r="S46" s="79">
        <v>58</v>
      </c>
      <c r="T46" s="80">
        <f t="shared" ref="T46:T57" si="183">S46-R46</f>
        <v>-15</v>
      </c>
      <c r="U46" s="78">
        <v>98</v>
      </c>
      <c r="V46" s="79">
        <v>52</v>
      </c>
      <c r="W46" s="80">
        <f t="shared" ref="W46:W57" si="184">V46-U46</f>
        <v>-46</v>
      </c>
      <c r="X46" s="78">
        <f t="shared" ref="X46:X57" si="185">U46</f>
        <v>98</v>
      </c>
      <c r="Y46" s="79">
        <f t="shared" ref="Y46" si="186">SUM(Y47,Y48)</f>
        <v>0</v>
      </c>
      <c r="Z46" s="80">
        <f t="shared" ref="Z46:Z57" si="187">Y46-X46</f>
        <v>-98</v>
      </c>
      <c r="AA46" s="78">
        <f t="shared" ref="AA46:AA57" si="188">X46</f>
        <v>98</v>
      </c>
      <c r="AB46" s="79">
        <f t="shared" ref="AB46" si="189">SUM(AB47,AB48)</f>
        <v>0</v>
      </c>
      <c r="AC46" s="80">
        <f t="shared" ref="AC46:AC57" si="190">AB46-AA46</f>
        <v>-98</v>
      </c>
      <c r="AD46" s="78">
        <f t="shared" ref="AD46:AD57" si="191">AA46</f>
        <v>98</v>
      </c>
      <c r="AE46" s="79">
        <f t="shared" ref="AE46" si="192">SUM(AE47,AE48)</f>
        <v>0</v>
      </c>
      <c r="AF46" s="80">
        <f t="shared" ref="AF46:AF57" si="193">AE46-AD46</f>
        <v>-98</v>
      </c>
      <c r="AG46" s="78">
        <f t="shared" ref="AG46:AG57" si="194">AD46</f>
        <v>98</v>
      </c>
      <c r="AH46" s="79">
        <f t="shared" ref="AH46" si="195">SUM(AH47,AH48)</f>
        <v>0</v>
      </c>
      <c r="AI46" s="80">
        <f t="shared" ref="AI46:AI57" si="196">AH46-AG46</f>
        <v>-98</v>
      </c>
      <c r="AJ46" s="78">
        <f t="shared" ref="AJ46:AJ57" si="197">AG46</f>
        <v>98</v>
      </c>
      <c r="AK46" s="79">
        <f t="shared" ref="AK46" si="198">SUM(AK47,AK48)</f>
        <v>0</v>
      </c>
      <c r="AL46" s="80">
        <f t="shared" ref="AL46:AL57" si="199">AK46-AJ46</f>
        <v>-98</v>
      </c>
    </row>
    <row r="47" spans="1:38" ht="15.5">
      <c r="A47" s="34" t="s">
        <v>14</v>
      </c>
      <c r="B47" s="14" t="s">
        <v>25</v>
      </c>
      <c r="C47" s="73">
        <v>67</v>
      </c>
      <c r="D47" s="74">
        <v>73</v>
      </c>
      <c r="E47" s="75">
        <f t="shared" si="12"/>
        <v>6</v>
      </c>
      <c r="F47" s="73">
        <f>C47</f>
        <v>67</v>
      </c>
      <c r="G47" s="74">
        <v>95</v>
      </c>
      <c r="H47" s="75">
        <f t="shared" si="13"/>
        <v>28</v>
      </c>
      <c r="I47" s="73">
        <f t="shared" ref="I47:I48" si="200">F47</f>
        <v>67</v>
      </c>
      <c r="J47" s="74">
        <v>47</v>
      </c>
      <c r="K47" s="75">
        <f t="shared" si="178"/>
        <v>-20</v>
      </c>
      <c r="L47" s="73">
        <f t="shared" ref="L47:L48" si="201">I47</f>
        <v>67</v>
      </c>
      <c r="M47" s="74">
        <v>86</v>
      </c>
      <c r="N47" s="75">
        <v>19</v>
      </c>
      <c r="O47" s="73">
        <f t="shared" ref="O47:O48" si="202">L47</f>
        <v>67</v>
      </c>
      <c r="P47" s="74">
        <v>134</v>
      </c>
      <c r="Q47" s="75">
        <f t="shared" si="181"/>
        <v>67</v>
      </c>
      <c r="R47" s="73">
        <f t="shared" ref="R47:R48" si="203">O47</f>
        <v>67</v>
      </c>
      <c r="S47" s="74">
        <v>49</v>
      </c>
      <c r="T47" s="75">
        <f t="shared" si="183"/>
        <v>-18</v>
      </c>
      <c r="U47" s="73">
        <v>92</v>
      </c>
      <c r="V47" s="74">
        <v>48</v>
      </c>
      <c r="W47" s="75">
        <f t="shared" si="184"/>
        <v>-44</v>
      </c>
      <c r="X47" s="73">
        <f t="shared" si="185"/>
        <v>92</v>
      </c>
      <c r="Y47" s="74"/>
      <c r="Z47" s="75">
        <f t="shared" si="187"/>
        <v>-92</v>
      </c>
      <c r="AA47" s="73">
        <f t="shared" si="188"/>
        <v>92</v>
      </c>
      <c r="AB47" s="74"/>
      <c r="AC47" s="75">
        <f t="shared" si="190"/>
        <v>-92</v>
      </c>
      <c r="AD47" s="73">
        <f t="shared" si="191"/>
        <v>92</v>
      </c>
      <c r="AE47" s="74"/>
      <c r="AF47" s="75">
        <f t="shared" si="193"/>
        <v>-92</v>
      </c>
      <c r="AG47" s="73">
        <f t="shared" si="194"/>
        <v>92</v>
      </c>
      <c r="AH47" s="74"/>
      <c r="AI47" s="75">
        <f t="shared" si="196"/>
        <v>-92</v>
      </c>
      <c r="AJ47" s="73">
        <f t="shared" si="197"/>
        <v>92</v>
      </c>
      <c r="AK47" s="74"/>
      <c r="AL47" s="75">
        <f t="shared" si="199"/>
        <v>-92</v>
      </c>
    </row>
    <row r="48" spans="1:38" ht="16" thickBot="1">
      <c r="A48" s="35" t="s">
        <v>14</v>
      </c>
      <c r="B48" s="17" t="s">
        <v>24</v>
      </c>
      <c r="C48" s="81">
        <v>6</v>
      </c>
      <c r="D48" s="76">
        <v>4</v>
      </c>
      <c r="E48" s="77">
        <f t="shared" si="12"/>
        <v>-2</v>
      </c>
      <c r="F48" s="81">
        <f>C48</f>
        <v>6</v>
      </c>
      <c r="G48" s="76">
        <v>14</v>
      </c>
      <c r="H48" s="77">
        <f t="shared" si="13"/>
        <v>8</v>
      </c>
      <c r="I48" s="81">
        <f t="shared" si="200"/>
        <v>6</v>
      </c>
      <c r="J48" s="76">
        <v>11</v>
      </c>
      <c r="K48" s="77">
        <f t="shared" si="178"/>
        <v>5</v>
      </c>
      <c r="L48" s="81">
        <f t="shared" si="201"/>
        <v>6</v>
      </c>
      <c r="M48" s="76">
        <v>10</v>
      </c>
      <c r="N48" s="77">
        <v>4</v>
      </c>
      <c r="O48" s="81">
        <f t="shared" si="202"/>
        <v>6</v>
      </c>
      <c r="P48" s="76">
        <v>10</v>
      </c>
      <c r="Q48" s="77">
        <f t="shared" si="181"/>
        <v>4</v>
      </c>
      <c r="R48" s="81">
        <f t="shared" si="203"/>
        <v>6</v>
      </c>
      <c r="S48" s="76">
        <v>9</v>
      </c>
      <c r="T48" s="77">
        <f t="shared" si="183"/>
        <v>3</v>
      </c>
      <c r="U48" s="81">
        <v>6</v>
      </c>
      <c r="V48" s="76">
        <v>4</v>
      </c>
      <c r="W48" s="77">
        <f t="shared" si="184"/>
        <v>-2</v>
      </c>
      <c r="X48" s="81">
        <f t="shared" si="185"/>
        <v>6</v>
      </c>
      <c r="Y48" s="76"/>
      <c r="Z48" s="77">
        <f t="shared" si="187"/>
        <v>-6</v>
      </c>
      <c r="AA48" s="81">
        <f t="shared" si="188"/>
        <v>6</v>
      </c>
      <c r="AB48" s="76"/>
      <c r="AC48" s="77">
        <f t="shared" si="190"/>
        <v>-6</v>
      </c>
      <c r="AD48" s="81">
        <f t="shared" si="191"/>
        <v>6</v>
      </c>
      <c r="AE48" s="76"/>
      <c r="AF48" s="77">
        <f t="shared" si="193"/>
        <v>-6</v>
      </c>
      <c r="AG48" s="81">
        <f t="shared" si="194"/>
        <v>6</v>
      </c>
      <c r="AH48" s="76"/>
      <c r="AI48" s="77">
        <f t="shared" si="196"/>
        <v>-6</v>
      </c>
      <c r="AJ48" s="81">
        <f t="shared" si="197"/>
        <v>6</v>
      </c>
      <c r="AK48" s="76"/>
      <c r="AL48" s="77">
        <f t="shared" si="199"/>
        <v>-6</v>
      </c>
    </row>
    <row r="49" spans="1:38" ht="15.5">
      <c r="A49" s="33" t="s">
        <v>15</v>
      </c>
      <c r="B49" s="16" t="s">
        <v>71</v>
      </c>
      <c r="C49" s="78">
        <v>8</v>
      </c>
      <c r="D49" s="79">
        <v>0</v>
      </c>
      <c r="E49" s="80">
        <f t="shared" si="12"/>
        <v>-8</v>
      </c>
      <c r="F49" s="78">
        <f>SUM(F50,F51)</f>
        <v>8</v>
      </c>
      <c r="G49" s="79">
        <v>0</v>
      </c>
      <c r="H49" s="80">
        <f t="shared" si="13"/>
        <v>-8</v>
      </c>
      <c r="I49" s="78">
        <f t="shared" ref="I49" si="204">SUM(I50,I51)</f>
        <v>8</v>
      </c>
      <c r="J49" s="79">
        <v>0</v>
      </c>
      <c r="K49" s="80">
        <f t="shared" si="178"/>
        <v>-8</v>
      </c>
      <c r="L49" s="78">
        <f t="shared" ref="L49" si="205">SUM(L50,L51)</f>
        <v>8</v>
      </c>
      <c r="M49" s="79">
        <v>0</v>
      </c>
      <c r="N49" s="80">
        <v>0</v>
      </c>
      <c r="O49" s="78">
        <f t="shared" ref="O49" si="206">SUM(O50,O51)</f>
        <v>8</v>
      </c>
      <c r="P49" s="79">
        <v>0</v>
      </c>
      <c r="Q49" s="80">
        <f t="shared" si="181"/>
        <v>-8</v>
      </c>
      <c r="R49" s="78">
        <f t="shared" ref="R49" si="207">SUM(R50,R51)</f>
        <v>8</v>
      </c>
      <c r="S49" s="79">
        <v>0</v>
      </c>
      <c r="T49" s="80">
        <f t="shared" si="183"/>
        <v>-8</v>
      </c>
      <c r="U49" s="78">
        <v>10</v>
      </c>
      <c r="V49" s="79">
        <v>2</v>
      </c>
      <c r="W49" s="80">
        <f t="shared" si="184"/>
        <v>-8</v>
      </c>
      <c r="X49" s="78">
        <f t="shared" si="185"/>
        <v>10</v>
      </c>
      <c r="Y49" s="79">
        <f t="shared" ref="Y49" si="208">SUM(Y50,Y51)</f>
        <v>0</v>
      </c>
      <c r="Z49" s="80">
        <f t="shared" si="187"/>
        <v>-10</v>
      </c>
      <c r="AA49" s="78">
        <f t="shared" si="188"/>
        <v>10</v>
      </c>
      <c r="AB49" s="79">
        <f t="shared" ref="AB49" si="209">SUM(AB50,AB51)</f>
        <v>0</v>
      </c>
      <c r="AC49" s="80">
        <f t="shared" si="190"/>
        <v>-10</v>
      </c>
      <c r="AD49" s="78">
        <f t="shared" si="191"/>
        <v>10</v>
      </c>
      <c r="AE49" s="79">
        <f t="shared" ref="AE49" si="210">SUM(AE50,AE51)</f>
        <v>0</v>
      </c>
      <c r="AF49" s="80">
        <f t="shared" si="193"/>
        <v>-10</v>
      </c>
      <c r="AG49" s="78">
        <f t="shared" si="194"/>
        <v>10</v>
      </c>
      <c r="AH49" s="79">
        <f t="shared" ref="AH49" si="211">SUM(AH50,AH51)</f>
        <v>0</v>
      </c>
      <c r="AI49" s="80">
        <f t="shared" si="196"/>
        <v>-10</v>
      </c>
      <c r="AJ49" s="78">
        <f t="shared" si="197"/>
        <v>10</v>
      </c>
      <c r="AK49" s="79">
        <f t="shared" ref="AK49" si="212">SUM(AK50,AK51)</f>
        <v>0</v>
      </c>
      <c r="AL49" s="80">
        <f t="shared" si="199"/>
        <v>-10</v>
      </c>
    </row>
    <row r="50" spans="1:38" ht="15.5">
      <c r="A50" s="34" t="s">
        <v>15</v>
      </c>
      <c r="B50" s="14" t="s">
        <v>25</v>
      </c>
      <c r="C50" s="73">
        <v>7</v>
      </c>
      <c r="D50" s="74">
        <v>0</v>
      </c>
      <c r="E50" s="75">
        <f t="shared" si="12"/>
        <v>-7</v>
      </c>
      <c r="F50" s="73">
        <f>C50</f>
        <v>7</v>
      </c>
      <c r="G50" s="74">
        <v>0</v>
      </c>
      <c r="H50" s="75">
        <f t="shared" si="13"/>
        <v>-7</v>
      </c>
      <c r="I50" s="73">
        <f t="shared" ref="I50:I51" si="213">F50</f>
        <v>7</v>
      </c>
      <c r="J50" s="74">
        <v>0</v>
      </c>
      <c r="K50" s="75">
        <f t="shared" si="178"/>
        <v>-7</v>
      </c>
      <c r="L50" s="73">
        <f t="shared" ref="L50:L51" si="214">I50</f>
        <v>7</v>
      </c>
      <c r="M50" s="74">
        <v>0</v>
      </c>
      <c r="N50" s="75">
        <v>0</v>
      </c>
      <c r="O50" s="73">
        <f t="shared" ref="O50:O51" si="215">L50</f>
        <v>7</v>
      </c>
      <c r="P50" s="74">
        <v>0</v>
      </c>
      <c r="Q50" s="75">
        <f t="shared" si="181"/>
        <v>-7</v>
      </c>
      <c r="R50" s="73">
        <f t="shared" ref="R50:R51" si="216">O50</f>
        <v>7</v>
      </c>
      <c r="S50" s="74">
        <v>0</v>
      </c>
      <c r="T50" s="75">
        <f t="shared" si="183"/>
        <v>-7</v>
      </c>
      <c r="U50" s="73">
        <v>9</v>
      </c>
      <c r="V50" s="74">
        <v>0</v>
      </c>
      <c r="W50" s="75">
        <f t="shared" si="184"/>
        <v>-9</v>
      </c>
      <c r="X50" s="73">
        <f t="shared" si="185"/>
        <v>9</v>
      </c>
      <c r="Y50" s="74"/>
      <c r="Z50" s="75">
        <f t="shared" si="187"/>
        <v>-9</v>
      </c>
      <c r="AA50" s="73">
        <f t="shared" si="188"/>
        <v>9</v>
      </c>
      <c r="AB50" s="74"/>
      <c r="AC50" s="75">
        <f t="shared" si="190"/>
        <v>-9</v>
      </c>
      <c r="AD50" s="73">
        <f t="shared" si="191"/>
        <v>9</v>
      </c>
      <c r="AE50" s="74"/>
      <c r="AF50" s="75">
        <f t="shared" si="193"/>
        <v>-9</v>
      </c>
      <c r="AG50" s="73">
        <f t="shared" si="194"/>
        <v>9</v>
      </c>
      <c r="AH50" s="74"/>
      <c r="AI50" s="75">
        <f t="shared" si="196"/>
        <v>-9</v>
      </c>
      <c r="AJ50" s="73">
        <f t="shared" si="197"/>
        <v>9</v>
      </c>
      <c r="AK50" s="74"/>
      <c r="AL50" s="75">
        <f t="shared" si="199"/>
        <v>-9</v>
      </c>
    </row>
    <row r="51" spans="1:38" ht="16" thickBot="1">
      <c r="A51" s="35" t="s">
        <v>15</v>
      </c>
      <c r="B51" s="17" t="s">
        <v>24</v>
      </c>
      <c r="C51" s="81">
        <v>1</v>
      </c>
      <c r="D51" s="76">
        <v>0</v>
      </c>
      <c r="E51" s="77">
        <f t="shared" si="12"/>
        <v>-1</v>
      </c>
      <c r="F51" s="81">
        <f>C51</f>
        <v>1</v>
      </c>
      <c r="G51" s="76">
        <v>0</v>
      </c>
      <c r="H51" s="77">
        <f t="shared" si="13"/>
        <v>-1</v>
      </c>
      <c r="I51" s="81">
        <f t="shared" si="213"/>
        <v>1</v>
      </c>
      <c r="J51" s="76">
        <v>0</v>
      </c>
      <c r="K51" s="77">
        <f t="shared" si="178"/>
        <v>-1</v>
      </c>
      <c r="L51" s="81">
        <f t="shared" si="214"/>
        <v>1</v>
      </c>
      <c r="M51" s="76">
        <v>0</v>
      </c>
      <c r="N51" s="77">
        <v>0</v>
      </c>
      <c r="O51" s="81">
        <f t="shared" si="215"/>
        <v>1</v>
      </c>
      <c r="P51" s="76">
        <v>0</v>
      </c>
      <c r="Q51" s="77">
        <f t="shared" si="181"/>
        <v>-1</v>
      </c>
      <c r="R51" s="81">
        <f t="shared" si="216"/>
        <v>1</v>
      </c>
      <c r="S51" s="76">
        <v>0</v>
      </c>
      <c r="T51" s="77">
        <f t="shared" si="183"/>
        <v>-1</v>
      </c>
      <c r="U51" s="81">
        <v>1</v>
      </c>
      <c r="V51" s="76">
        <v>2</v>
      </c>
      <c r="W51" s="77">
        <f t="shared" si="184"/>
        <v>1</v>
      </c>
      <c r="X51" s="81">
        <f t="shared" si="185"/>
        <v>1</v>
      </c>
      <c r="Y51" s="76"/>
      <c r="Z51" s="77">
        <f t="shared" si="187"/>
        <v>-1</v>
      </c>
      <c r="AA51" s="81">
        <f t="shared" si="188"/>
        <v>1</v>
      </c>
      <c r="AB51" s="76"/>
      <c r="AC51" s="77">
        <f t="shared" si="190"/>
        <v>-1</v>
      </c>
      <c r="AD51" s="81">
        <f t="shared" si="191"/>
        <v>1</v>
      </c>
      <c r="AE51" s="76"/>
      <c r="AF51" s="77">
        <f t="shared" si="193"/>
        <v>-1</v>
      </c>
      <c r="AG51" s="81">
        <f t="shared" si="194"/>
        <v>1</v>
      </c>
      <c r="AH51" s="76"/>
      <c r="AI51" s="77">
        <f t="shared" si="196"/>
        <v>-1</v>
      </c>
      <c r="AJ51" s="81">
        <f t="shared" si="197"/>
        <v>1</v>
      </c>
      <c r="AK51" s="76"/>
      <c r="AL51" s="77">
        <f t="shared" si="199"/>
        <v>-1</v>
      </c>
    </row>
    <row r="52" spans="1:38" ht="15.5">
      <c r="A52" s="33" t="s">
        <v>23</v>
      </c>
      <c r="B52" s="16" t="s">
        <v>71</v>
      </c>
      <c r="C52" s="78">
        <v>84</v>
      </c>
      <c r="D52" s="79">
        <v>88</v>
      </c>
      <c r="E52" s="80">
        <f t="shared" si="12"/>
        <v>4</v>
      </c>
      <c r="F52" s="78">
        <f>SUM(F53,F54)</f>
        <v>84</v>
      </c>
      <c r="G52" s="79">
        <v>112</v>
      </c>
      <c r="H52" s="80">
        <f t="shared" si="13"/>
        <v>28</v>
      </c>
      <c r="I52" s="78">
        <f t="shared" ref="I52" si="217">SUM(I53,I54)</f>
        <v>84</v>
      </c>
      <c r="J52" s="79">
        <v>128</v>
      </c>
      <c r="K52" s="80">
        <f t="shared" si="178"/>
        <v>44</v>
      </c>
      <c r="L52" s="78">
        <f t="shared" ref="L52" si="218">SUM(L53,L54)</f>
        <v>84</v>
      </c>
      <c r="M52" s="79">
        <v>127</v>
      </c>
      <c r="N52" s="80">
        <v>43</v>
      </c>
      <c r="O52" s="78">
        <f t="shared" ref="O52" si="219">SUM(O53,O54)</f>
        <v>84</v>
      </c>
      <c r="P52" s="79">
        <v>127</v>
      </c>
      <c r="Q52" s="80">
        <f t="shared" si="181"/>
        <v>43</v>
      </c>
      <c r="R52" s="78">
        <f t="shared" ref="R52" si="220">SUM(R53,R54)</f>
        <v>84</v>
      </c>
      <c r="S52" s="79">
        <v>143</v>
      </c>
      <c r="T52" s="80">
        <f t="shared" si="183"/>
        <v>59</v>
      </c>
      <c r="U52" s="78">
        <v>122</v>
      </c>
      <c r="V52" s="79">
        <v>129</v>
      </c>
      <c r="W52" s="80">
        <f t="shared" si="184"/>
        <v>7</v>
      </c>
      <c r="X52" s="78">
        <f t="shared" si="185"/>
        <v>122</v>
      </c>
      <c r="Y52" s="79">
        <f t="shared" ref="Y52" si="221">SUM(Y53,Y54)</f>
        <v>0</v>
      </c>
      <c r="Z52" s="80">
        <f t="shared" si="187"/>
        <v>-122</v>
      </c>
      <c r="AA52" s="78">
        <f t="shared" si="188"/>
        <v>122</v>
      </c>
      <c r="AB52" s="79">
        <f t="shared" ref="AB52" si="222">SUM(AB53,AB54)</f>
        <v>0</v>
      </c>
      <c r="AC52" s="80">
        <f t="shared" si="190"/>
        <v>-122</v>
      </c>
      <c r="AD52" s="78">
        <f t="shared" si="191"/>
        <v>122</v>
      </c>
      <c r="AE52" s="79">
        <f t="shared" ref="AE52" si="223">SUM(AE53,AE54)</f>
        <v>0</v>
      </c>
      <c r="AF52" s="80">
        <f t="shared" si="193"/>
        <v>-122</v>
      </c>
      <c r="AG52" s="78">
        <f t="shared" si="194"/>
        <v>122</v>
      </c>
      <c r="AH52" s="79">
        <f t="shared" ref="AH52" si="224">SUM(AH53,AH54)</f>
        <v>0</v>
      </c>
      <c r="AI52" s="80">
        <f t="shared" si="196"/>
        <v>-122</v>
      </c>
      <c r="AJ52" s="78">
        <f t="shared" si="197"/>
        <v>122</v>
      </c>
      <c r="AK52" s="79">
        <f t="shared" ref="AK52" si="225">SUM(AK53,AK54)</f>
        <v>0</v>
      </c>
      <c r="AL52" s="80">
        <f t="shared" si="199"/>
        <v>-122</v>
      </c>
    </row>
    <row r="53" spans="1:38" ht="15.5">
      <c r="A53" s="34" t="s">
        <v>23</v>
      </c>
      <c r="B53" s="14" t="s">
        <v>25</v>
      </c>
      <c r="C53" s="73">
        <v>57</v>
      </c>
      <c r="D53" s="74">
        <v>65</v>
      </c>
      <c r="E53" s="75">
        <f t="shared" si="12"/>
        <v>8</v>
      </c>
      <c r="F53" s="73">
        <f>C53</f>
        <v>57</v>
      </c>
      <c r="G53" s="74">
        <v>79</v>
      </c>
      <c r="H53" s="75">
        <f t="shared" si="13"/>
        <v>22</v>
      </c>
      <c r="I53" s="73">
        <f t="shared" ref="I53:I54" si="226">F53</f>
        <v>57</v>
      </c>
      <c r="J53" s="74">
        <v>84</v>
      </c>
      <c r="K53" s="75">
        <f t="shared" si="178"/>
        <v>27</v>
      </c>
      <c r="L53" s="73">
        <f t="shared" ref="L53:L54" si="227">I53</f>
        <v>57</v>
      </c>
      <c r="M53" s="74">
        <v>93</v>
      </c>
      <c r="N53" s="75">
        <v>36</v>
      </c>
      <c r="O53" s="73">
        <f t="shared" ref="O53:O54" si="228">L53</f>
        <v>57</v>
      </c>
      <c r="P53" s="74">
        <v>80</v>
      </c>
      <c r="Q53" s="75">
        <f t="shared" si="181"/>
        <v>23</v>
      </c>
      <c r="R53" s="73">
        <f t="shared" ref="R53:R54" si="229">O53</f>
        <v>57</v>
      </c>
      <c r="S53" s="74">
        <v>99</v>
      </c>
      <c r="T53" s="75">
        <f t="shared" si="183"/>
        <v>42</v>
      </c>
      <c r="U53" s="73">
        <v>95</v>
      </c>
      <c r="V53" s="74">
        <v>106</v>
      </c>
      <c r="W53" s="75">
        <f t="shared" si="184"/>
        <v>11</v>
      </c>
      <c r="X53" s="73">
        <f t="shared" si="185"/>
        <v>95</v>
      </c>
      <c r="Y53" s="74"/>
      <c r="Z53" s="75">
        <f t="shared" si="187"/>
        <v>-95</v>
      </c>
      <c r="AA53" s="73">
        <f t="shared" si="188"/>
        <v>95</v>
      </c>
      <c r="AB53" s="74"/>
      <c r="AC53" s="75">
        <f t="shared" si="190"/>
        <v>-95</v>
      </c>
      <c r="AD53" s="73">
        <f t="shared" si="191"/>
        <v>95</v>
      </c>
      <c r="AE53" s="74"/>
      <c r="AF53" s="75">
        <f t="shared" si="193"/>
        <v>-95</v>
      </c>
      <c r="AG53" s="73">
        <f t="shared" si="194"/>
        <v>95</v>
      </c>
      <c r="AH53" s="74"/>
      <c r="AI53" s="75">
        <f t="shared" si="196"/>
        <v>-95</v>
      </c>
      <c r="AJ53" s="73">
        <f t="shared" si="197"/>
        <v>95</v>
      </c>
      <c r="AK53" s="74"/>
      <c r="AL53" s="75">
        <f t="shared" si="199"/>
        <v>-95</v>
      </c>
    </row>
    <row r="54" spans="1:38" ht="16" thickBot="1">
      <c r="A54" s="35" t="s">
        <v>23</v>
      </c>
      <c r="B54" s="17" t="s">
        <v>24</v>
      </c>
      <c r="C54" s="81">
        <v>27</v>
      </c>
      <c r="D54" s="76">
        <v>23</v>
      </c>
      <c r="E54" s="77">
        <f t="shared" si="12"/>
        <v>-4</v>
      </c>
      <c r="F54" s="81">
        <f>C54</f>
        <v>27</v>
      </c>
      <c r="G54" s="76">
        <v>33</v>
      </c>
      <c r="H54" s="77">
        <f t="shared" si="13"/>
        <v>6</v>
      </c>
      <c r="I54" s="81">
        <f t="shared" si="226"/>
        <v>27</v>
      </c>
      <c r="J54" s="76">
        <v>44</v>
      </c>
      <c r="K54" s="77">
        <f t="shared" si="178"/>
        <v>17</v>
      </c>
      <c r="L54" s="81">
        <f t="shared" si="227"/>
        <v>27</v>
      </c>
      <c r="M54" s="76">
        <v>34</v>
      </c>
      <c r="N54" s="77">
        <v>7</v>
      </c>
      <c r="O54" s="81">
        <f t="shared" si="228"/>
        <v>27</v>
      </c>
      <c r="P54" s="76">
        <v>47</v>
      </c>
      <c r="Q54" s="77">
        <f t="shared" si="181"/>
        <v>20</v>
      </c>
      <c r="R54" s="81">
        <f t="shared" si="229"/>
        <v>27</v>
      </c>
      <c r="S54" s="76">
        <v>44</v>
      </c>
      <c r="T54" s="77">
        <f t="shared" si="183"/>
        <v>17</v>
      </c>
      <c r="U54" s="81">
        <v>27</v>
      </c>
      <c r="V54" s="76">
        <v>23</v>
      </c>
      <c r="W54" s="77">
        <f t="shared" si="184"/>
        <v>-4</v>
      </c>
      <c r="X54" s="81">
        <f t="shared" si="185"/>
        <v>27</v>
      </c>
      <c r="Y54" s="76"/>
      <c r="Z54" s="77">
        <f t="shared" si="187"/>
        <v>-27</v>
      </c>
      <c r="AA54" s="81">
        <f t="shared" si="188"/>
        <v>27</v>
      </c>
      <c r="AB54" s="76"/>
      <c r="AC54" s="77">
        <f t="shared" si="190"/>
        <v>-27</v>
      </c>
      <c r="AD54" s="81">
        <f t="shared" si="191"/>
        <v>27</v>
      </c>
      <c r="AE54" s="76"/>
      <c r="AF54" s="77">
        <f t="shared" si="193"/>
        <v>-27</v>
      </c>
      <c r="AG54" s="81">
        <f t="shared" si="194"/>
        <v>27</v>
      </c>
      <c r="AH54" s="76"/>
      <c r="AI54" s="77">
        <f t="shared" si="196"/>
        <v>-27</v>
      </c>
      <c r="AJ54" s="81">
        <f t="shared" si="197"/>
        <v>27</v>
      </c>
      <c r="AK54" s="76"/>
      <c r="AL54" s="77">
        <f t="shared" si="199"/>
        <v>-27</v>
      </c>
    </row>
    <row r="55" spans="1:38" ht="15.5">
      <c r="A55" s="33" t="s">
        <v>16</v>
      </c>
      <c r="B55" s="16" t="s">
        <v>71</v>
      </c>
      <c r="C55" s="78">
        <v>22</v>
      </c>
      <c r="D55" s="79">
        <v>7</v>
      </c>
      <c r="E55" s="80">
        <f t="shared" si="12"/>
        <v>-15</v>
      </c>
      <c r="F55" s="78">
        <f>SUM(F56,F57)</f>
        <v>22</v>
      </c>
      <c r="G55" s="79">
        <v>16</v>
      </c>
      <c r="H55" s="80">
        <f t="shared" si="13"/>
        <v>-6</v>
      </c>
      <c r="I55" s="78">
        <f t="shared" ref="I55" si="230">SUM(I56,I57)</f>
        <v>22</v>
      </c>
      <c r="J55" s="79">
        <v>24</v>
      </c>
      <c r="K55" s="80">
        <f t="shared" si="178"/>
        <v>2</v>
      </c>
      <c r="L55" s="78">
        <f t="shared" ref="L55" si="231">SUM(L56,L57)</f>
        <v>22</v>
      </c>
      <c r="M55" s="79">
        <v>27</v>
      </c>
      <c r="N55" s="80">
        <v>5</v>
      </c>
      <c r="O55" s="78">
        <f t="shared" ref="O55" si="232">SUM(O56,O57)</f>
        <v>22</v>
      </c>
      <c r="P55" s="79">
        <v>21</v>
      </c>
      <c r="Q55" s="80">
        <f t="shared" si="181"/>
        <v>-1</v>
      </c>
      <c r="R55" s="78">
        <f t="shared" ref="R55" si="233">SUM(R56,R57)</f>
        <v>22</v>
      </c>
      <c r="S55" s="79">
        <v>12</v>
      </c>
      <c r="T55" s="80">
        <f t="shared" si="183"/>
        <v>-10</v>
      </c>
      <c r="U55" s="78">
        <v>23</v>
      </c>
      <c r="V55" s="79">
        <v>23</v>
      </c>
      <c r="W55" s="80">
        <f t="shared" si="184"/>
        <v>0</v>
      </c>
      <c r="X55" s="78">
        <f t="shared" si="185"/>
        <v>23</v>
      </c>
      <c r="Y55" s="79">
        <f t="shared" ref="Y55" si="234">SUM(Y56,Y57)</f>
        <v>0</v>
      </c>
      <c r="Z55" s="80">
        <f t="shared" si="187"/>
        <v>-23</v>
      </c>
      <c r="AA55" s="78">
        <f t="shared" si="188"/>
        <v>23</v>
      </c>
      <c r="AB55" s="79">
        <f t="shared" ref="AB55" si="235">SUM(AB56,AB57)</f>
        <v>0</v>
      </c>
      <c r="AC55" s="80">
        <f t="shared" si="190"/>
        <v>-23</v>
      </c>
      <c r="AD55" s="78">
        <f t="shared" si="191"/>
        <v>23</v>
      </c>
      <c r="AE55" s="79">
        <f t="shared" ref="AE55" si="236">SUM(AE56,AE57)</f>
        <v>0</v>
      </c>
      <c r="AF55" s="80">
        <f t="shared" si="193"/>
        <v>-23</v>
      </c>
      <c r="AG55" s="78">
        <f t="shared" si="194"/>
        <v>23</v>
      </c>
      <c r="AH55" s="79">
        <f t="shared" ref="AH55" si="237">SUM(AH56,AH57)</f>
        <v>0</v>
      </c>
      <c r="AI55" s="80">
        <f t="shared" si="196"/>
        <v>-23</v>
      </c>
      <c r="AJ55" s="78">
        <f t="shared" si="197"/>
        <v>23</v>
      </c>
      <c r="AK55" s="79">
        <f t="shared" ref="AK55" si="238">SUM(AK56,AK57)</f>
        <v>0</v>
      </c>
      <c r="AL55" s="80">
        <f t="shared" si="199"/>
        <v>-23</v>
      </c>
    </row>
    <row r="56" spans="1:38" ht="15.5">
      <c r="A56" s="34" t="s">
        <v>16</v>
      </c>
      <c r="B56" s="14" t="s">
        <v>25</v>
      </c>
      <c r="C56" s="73">
        <v>22</v>
      </c>
      <c r="D56" s="74">
        <v>7</v>
      </c>
      <c r="E56" s="75">
        <f t="shared" si="12"/>
        <v>-15</v>
      </c>
      <c r="F56" s="73">
        <f>C56</f>
        <v>22</v>
      </c>
      <c r="G56" s="74">
        <v>16</v>
      </c>
      <c r="H56" s="75">
        <f t="shared" si="13"/>
        <v>-6</v>
      </c>
      <c r="I56" s="73">
        <f t="shared" ref="I56:I57" si="239">F56</f>
        <v>22</v>
      </c>
      <c r="J56" s="74">
        <v>24</v>
      </c>
      <c r="K56" s="75">
        <f t="shared" si="178"/>
        <v>2</v>
      </c>
      <c r="L56" s="73">
        <f t="shared" ref="L56:L57" si="240">I56</f>
        <v>22</v>
      </c>
      <c r="M56" s="74">
        <v>27</v>
      </c>
      <c r="N56" s="75">
        <v>5</v>
      </c>
      <c r="O56" s="73">
        <f t="shared" ref="O56:O57" si="241">L56</f>
        <v>22</v>
      </c>
      <c r="P56" s="74">
        <v>20</v>
      </c>
      <c r="Q56" s="75">
        <f t="shared" si="181"/>
        <v>-2</v>
      </c>
      <c r="R56" s="73">
        <f t="shared" ref="R56:R57" si="242">O56</f>
        <v>22</v>
      </c>
      <c r="S56" s="74">
        <v>12</v>
      </c>
      <c r="T56" s="75">
        <f t="shared" si="183"/>
        <v>-10</v>
      </c>
      <c r="U56" s="73">
        <v>23</v>
      </c>
      <c r="V56" s="74">
        <v>23</v>
      </c>
      <c r="W56" s="75">
        <f t="shared" si="184"/>
        <v>0</v>
      </c>
      <c r="X56" s="73">
        <f t="shared" si="185"/>
        <v>23</v>
      </c>
      <c r="Y56" s="74"/>
      <c r="Z56" s="75">
        <f t="shared" si="187"/>
        <v>-23</v>
      </c>
      <c r="AA56" s="73">
        <f t="shared" si="188"/>
        <v>23</v>
      </c>
      <c r="AB56" s="74"/>
      <c r="AC56" s="75">
        <f t="shared" si="190"/>
        <v>-23</v>
      </c>
      <c r="AD56" s="73">
        <f t="shared" si="191"/>
        <v>23</v>
      </c>
      <c r="AE56" s="74"/>
      <c r="AF56" s="75">
        <f t="shared" si="193"/>
        <v>-23</v>
      </c>
      <c r="AG56" s="73">
        <f t="shared" si="194"/>
        <v>23</v>
      </c>
      <c r="AH56" s="74"/>
      <c r="AI56" s="75">
        <f t="shared" si="196"/>
        <v>-23</v>
      </c>
      <c r="AJ56" s="73">
        <f t="shared" si="197"/>
        <v>23</v>
      </c>
      <c r="AK56" s="74"/>
      <c r="AL56" s="75">
        <f t="shared" si="199"/>
        <v>-23</v>
      </c>
    </row>
    <row r="57" spans="1:38" ht="16" thickBot="1">
      <c r="A57" s="35" t="s">
        <v>16</v>
      </c>
      <c r="B57" s="17" t="s">
        <v>24</v>
      </c>
      <c r="C57" s="81">
        <v>0</v>
      </c>
      <c r="D57" s="76">
        <v>0</v>
      </c>
      <c r="E57" s="77">
        <f t="shared" si="12"/>
        <v>0</v>
      </c>
      <c r="F57" s="81">
        <f>C57</f>
        <v>0</v>
      </c>
      <c r="G57" s="76">
        <v>0</v>
      </c>
      <c r="H57" s="77">
        <f t="shared" si="13"/>
        <v>0</v>
      </c>
      <c r="I57" s="81">
        <f t="shared" si="239"/>
        <v>0</v>
      </c>
      <c r="J57" s="76">
        <v>0</v>
      </c>
      <c r="K57" s="77">
        <f t="shared" si="178"/>
        <v>0</v>
      </c>
      <c r="L57" s="81">
        <f t="shared" si="240"/>
        <v>0</v>
      </c>
      <c r="M57" s="76">
        <v>0</v>
      </c>
      <c r="N57" s="77">
        <v>0</v>
      </c>
      <c r="O57" s="81">
        <f t="shared" si="241"/>
        <v>0</v>
      </c>
      <c r="P57" s="76">
        <v>1</v>
      </c>
      <c r="Q57" s="77">
        <f t="shared" si="181"/>
        <v>1</v>
      </c>
      <c r="R57" s="81">
        <f t="shared" si="242"/>
        <v>0</v>
      </c>
      <c r="S57" s="76">
        <v>0</v>
      </c>
      <c r="T57" s="77">
        <f t="shared" si="183"/>
        <v>0</v>
      </c>
      <c r="U57" s="81">
        <v>0</v>
      </c>
      <c r="V57" s="76">
        <v>0</v>
      </c>
      <c r="W57" s="77">
        <f t="shared" si="184"/>
        <v>0</v>
      </c>
      <c r="X57" s="81">
        <f t="shared" si="185"/>
        <v>0</v>
      </c>
      <c r="Y57" s="76"/>
      <c r="Z57" s="77">
        <f t="shared" si="187"/>
        <v>0</v>
      </c>
      <c r="AA57" s="81">
        <f t="shared" si="188"/>
        <v>0</v>
      </c>
      <c r="AB57" s="76"/>
      <c r="AC57" s="77">
        <f t="shared" si="190"/>
        <v>0</v>
      </c>
      <c r="AD57" s="81">
        <f t="shared" si="191"/>
        <v>0</v>
      </c>
      <c r="AE57" s="76"/>
      <c r="AF57" s="77">
        <f t="shared" si="193"/>
        <v>0</v>
      </c>
      <c r="AG57" s="81">
        <f t="shared" si="194"/>
        <v>0</v>
      </c>
      <c r="AH57" s="76"/>
      <c r="AI57" s="77">
        <f t="shared" si="196"/>
        <v>0</v>
      </c>
      <c r="AJ57" s="81">
        <f t="shared" si="197"/>
        <v>0</v>
      </c>
      <c r="AK57" s="76"/>
      <c r="AL57" s="77">
        <f t="shared" si="199"/>
        <v>0</v>
      </c>
    </row>
    <row r="58" spans="1:38" ht="15.5">
      <c r="A58" s="33" t="s">
        <v>17</v>
      </c>
      <c r="B58" s="16" t="s">
        <v>71</v>
      </c>
      <c r="C58" s="78" t="s">
        <v>88</v>
      </c>
      <c r="D58" s="79" t="s">
        <v>88</v>
      </c>
      <c r="E58" s="80" t="s">
        <v>88</v>
      </c>
      <c r="F58" s="78" t="s">
        <v>88</v>
      </c>
      <c r="G58" s="79" t="s">
        <v>88</v>
      </c>
      <c r="H58" s="80" t="s">
        <v>88</v>
      </c>
      <c r="I58" s="78" t="s">
        <v>88</v>
      </c>
      <c r="J58" s="79" t="s">
        <v>88</v>
      </c>
      <c r="K58" s="80" t="s">
        <v>88</v>
      </c>
      <c r="L58" s="78" t="s">
        <v>88</v>
      </c>
      <c r="M58" s="79" t="s">
        <v>88</v>
      </c>
      <c r="N58" s="80" t="s">
        <v>88</v>
      </c>
      <c r="O58" s="78" t="s">
        <v>88</v>
      </c>
      <c r="P58" s="79" t="s">
        <v>88</v>
      </c>
      <c r="Q58" s="80" t="s">
        <v>88</v>
      </c>
      <c r="R58" s="78" t="s">
        <v>88</v>
      </c>
      <c r="S58" s="79" t="s">
        <v>88</v>
      </c>
      <c r="T58" s="80" t="s">
        <v>88</v>
      </c>
      <c r="U58" s="78" t="s">
        <v>88</v>
      </c>
      <c r="V58" s="79" t="s">
        <v>88</v>
      </c>
      <c r="W58" s="80" t="s">
        <v>88</v>
      </c>
      <c r="X58" s="78" t="s">
        <v>88</v>
      </c>
      <c r="Y58" s="79" t="s">
        <v>88</v>
      </c>
      <c r="Z58" s="80" t="s">
        <v>88</v>
      </c>
      <c r="AA58" s="78" t="s">
        <v>88</v>
      </c>
      <c r="AB58" s="79" t="s">
        <v>88</v>
      </c>
      <c r="AC58" s="80" t="s">
        <v>88</v>
      </c>
      <c r="AD58" s="78" t="s">
        <v>88</v>
      </c>
      <c r="AE58" s="79" t="s">
        <v>88</v>
      </c>
      <c r="AF58" s="80" t="s">
        <v>88</v>
      </c>
      <c r="AG58" s="78" t="s">
        <v>88</v>
      </c>
      <c r="AH58" s="79" t="s">
        <v>88</v>
      </c>
      <c r="AI58" s="80" t="s">
        <v>88</v>
      </c>
      <c r="AJ58" s="78" t="s">
        <v>88</v>
      </c>
      <c r="AK58" s="79" t="s">
        <v>88</v>
      </c>
      <c r="AL58" s="80" t="s">
        <v>88</v>
      </c>
    </row>
    <row r="59" spans="1:38" ht="15.5">
      <c r="A59" s="34" t="s">
        <v>17</v>
      </c>
      <c r="B59" s="14" t="s">
        <v>25</v>
      </c>
      <c r="C59" s="73" t="s">
        <v>88</v>
      </c>
      <c r="D59" s="74" t="s">
        <v>88</v>
      </c>
      <c r="E59" s="75" t="s">
        <v>88</v>
      </c>
      <c r="F59" s="73" t="s">
        <v>88</v>
      </c>
      <c r="G59" s="74" t="s">
        <v>88</v>
      </c>
      <c r="H59" s="75" t="s">
        <v>88</v>
      </c>
      <c r="I59" s="73" t="s">
        <v>88</v>
      </c>
      <c r="J59" s="74" t="s">
        <v>88</v>
      </c>
      <c r="K59" s="75" t="s">
        <v>88</v>
      </c>
      <c r="L59" s="73" t="s">
        <v>88</v>
      </c>
      <c r="M59" s="74" t="s">
        <v>88</v>
      </c>
      <c r="N59" s="75" t="s">
        <v>88</v>
      </c>
      <c r="O59" s="73" t="s">
        <v>88</v>
      </c>
      <c r="P59" s="74" t="s">
        <v>88</v>
      </c>
      <c r="Q59" s="75" t="s">
        <v>88</v>
      </c>
      <c r="R59" s="73" t="s">
        <v>88</v>
      </c>
      <c r="S59" s="74" t="s">
        <v>88</v>
      </c>
      <c r="T59" s="75" t="s">
        <v>88</v>
      </c>
      <c r="U59" s="73" t="s">
        <v>88</v>
      </c>
      <c r="V59" s="74" t="s">
        <v>88</v>
      </c>
      <c r="W59" s="75" t="s">
        <v>88</v>
      </c>
      <c r="X59" s="73" t="s">
        <v>88</v>
      </c>
      <c r="Y59" s="74" t="s">
        <v>88</v>
      </c>
      <c r="Z59" s="75" t="s">
        <v>88</v>
      </c>
      <c r="AA59" s="73" t="s">
        <v>88</v>
      </c>
      <c r="AB59" s="74" t="s">
        <v>88</v>
      </c>
      <c r="AC59" s="75" t="s">
        <v>88</v>
      </c>
      <c r="AD59" s="73" t="s">
        <v>88</v>
      </c>
      <c r="AE59" s="74" t="s">
        <v>88</v>
      </c>
      <c r="AF59" s="75" t="s">
        <v>88</v>
      </c>
      <c r="AG59" s="73" t="s">
        <v>88</v>
      </c>
      <c r="AH59" s="74" t="s">
        <v>88</v>
      </c>
      <c r="AI59" s="75" t="s">
        <v>88</v>
      </c>
      <c r="AJ59" s="73" t="s">
        <v>88</v>
      </c>
      <c r="AK59" s="74" t="s">
        <v>88</v>
      </c>
      <c r="AL59" s="75" t="s">
        <v>88</v>
      </c>
    </row>
    <row r="60" spans="1:38" ht="16" thickBot="1">
      <c r="A60" s="35" t="s">
        <v>17</v>
      </c>
      <c r="B60" s="17" t="s">
        <v>24</v>
      </c>
      <c r="C60" s="81" t="s">
        <v>88</v>
      </c>
      <c r="D60" s="76" t="s">
        <v>88</v>
      </c>
      <c r="E60" s="77" t="s">
        <v>88</v>
      </c>
      <c r="F60" s="81" t="s">
        <v>88</v>
      </c>
      <c r="G60" s="76" t="s">
        <v>88</v>
      </c>
      <c r="H60" s="77" t="s">
        <v>88</v>
      </c>
      <c r="I60" s="81" t="s">
        <v>88</v>
      </c>
      <c r="J60" s="76" t="s">
        <v>88</v>
      </c>
      <c r="K60" s="77" t="s">
        <v>88</v>
      </c>
      <c r="L60" s="81" t="s">
        <v>88</v>
      </c>
      <c r="M60" s="76" t="s">
        <v>88</v>
      </c>
      <c r="N60" s="77" t="s">
        <v>88</v>
      </c>
      <c r="O60" s="81" t="s">
        <v>88</v>
      </c>
      <c r="P60" s="76" t="s">
        <v>88</v>
      </c>
      <c r="Q60" s="77" t="s">
        <v>88</v>
      </c>
      <c r="R60" s="81" t="s">
        <v>88</v>
      </c>
      <c r="S60" s="76" t="s">
        <v>88</v>
      </c>
      <c r="T60" s="77" t="s">
        <v>88</v>
      </c>
      <c r="U60" s="81" t="s">
        <v>88</v>
      </c>
      <c r="V60" s="76" t="s">
        <v>88</v>
      </c>
      <c r="W60" s="77" t="s">
        <v>88</v>
      </c>
      <c r="X60" s="81" t="s">
        <v>88</v>
      </c>
      <c r="Y60" s="76" t="s">
        <v>88</v>
      </c>
      <c r="Z60" s="77" t="s">
        <v>88</v>
      </c>
      <c r="AA60" s="81" t="s">
        <v>88</v>
      </c>
      <c r="AB60" s="76" t="s">
        <v>88</v>
      </c>
      <c r="AC60" s="77" t="s">
        <v>88</v>
      </c>
      <c r="AD60" s="81" t="s">
        <v>88</v>
      </c>
      <c r="AE60" s="76" t="s">
        <v>88</v>
      </c>
      <c r="AF60" s="77" t="s">
        <v>88</v>
      </c>
      <c r="AG60" s="81" t="s">
        <v>88</v>
      </c>
      <c r="AH60" s="76" t="s">
        <v>88</v>
      </c>
      <c r="AI60" s="77" t="s">
        <v>88</v>
      </c>
      <c r="AJ60" s="81" t="s">
        <v>88</v>
      </c>
      <c r="AK60" s="76" t="s">
        <v>88</v>
      </c>
      <c r="AL60" s="77" t="s">
        <v>88</v>
      </c>
    </row>
    <row r="61" spans="1:38" ht="15.5">
      <c r="A61" s="33" t="s">
        <v>18</v>
      </c>
      <c r="B61" s="16" t="s">
        <v>71</v>
      </c>
      <c r="C61" s="78">
        <v>42</v>
      </c>
      <c r="D61" s="79">
        <v>27</v>
      </c>
      <c r="E61" s="80">
        <f t="shared" si="12"/>
        <v>-15</v>
      </c>
      <c r="F61" s="78">
        <f>SUM(F62,F63)</f>
        <v>42</v>
      </c>
      <c r="G61" s="79">
        <v>36</v>
      </c>
      <c r="H61" s="80">
        <f t="shared" si="13"/>
        <v>-6</v>
      </c>
      <c r="I61" s="78">
        <f t="shared" ref="I61" si="243">SUM(I62,I63)</f>
        <v>42</v>
      </c>
      <c r="J61" s="79">
        <v>45</v>
      </c>
      <c r="K61" s="80">
        <f t="shared" ref="K61:K63" si="244">J61-I61</f>
        <v>3</v>
      </c>
      <c r="L61" s="78">
        <f t="shared" ref="L61" si="245">SUM(L62,L63)</f>
        <v>42</v>
      </c>
      <c r="M61" s="79">
        <v>43</v>
      </c>
      <c r="N61" s="80">
        <v>1</v>
      </c>
      <c r="O61" s="78">
        <f t="shared" ref="O61" si="246">SUM(O62,O63)</f>
        <v>42</v>
      </c>
      <c r="P61" s="79">
        <v>41</v>
      </c>
      <c r="Q61" s="80">
        <f t="shared" ref="Q61:Q63" si="247">P61-O61</f>
        <v>-1</v>
      </c>
      <c r="R61" s="78">
        <f t="shared" ref="R61" si="248">SUM(R62,R63)</f>
        <v>42</v>
      </c>
      <c r="S61" s="79">
        <v>43</v>
      </c>
      <c r="T61" s="80">
        <f t="shared" ref="T61:T63" si="249">S61-R61</f>
        <v>1</v>
      </c>
      <c r="U61" s="78">
        <v>51</v>
      </c>
      <c r="V61" s="79">
        <v>36</v>
      </c>
      <c r="W61" s="80">
        <f t="shared" ref="W61:W63" si="250">V61-U61</f>
        <v>-15</v>
      </c>
      <c r="X61" s="78">
        <f>U61</f>
        <v>51</v>
      </c>
      <c r="Y61" s="79">
        <f t="shared" ref="Y61" si="251">SUM(Y62,Y63)</f>
        <v>0</v>
      </c>
      <c r="Z61" s="80">
        <f t="shared" ref="Z61:Z63" si="252">Y61-X61</f>
        <v>-51</v>
      </c>
      <c r="AA61" s="78">
        <f>X61</f>
        <v>51</v>
      </c>
      <c r="AB61" s="79">
        <f t="shared" ref="AB61" si="253">SUM(AB62,AB63)</f>
        <v>0</v>
      </c>
      <c r="AC61" s="80">
        <f t="shared" ref="AC61:AC63" si="254">AB61-AA61</f>
        <v>-51</v>
      </c>
      <c r="AD61" s="78">
        <f>AA61</f>
        <v>51</v>
      </c>
      <c r="AE61" s="79">
        <f t="shared" ref="AE61" si="255">SUM(AE62,AE63)</f>
        <v>0</v>
      </c>
      <c r="AF61" s="80">
        <f t="shared" ref="AF61:AF63" si="256">AE61-AD61</f>
        <v>-51</v>
      </c>
      <c r="AG61" s="78">
        <f>AD61</f>
        <v>51</v>
      </c>
      <c r="AH61" s="79">
        <f t="shared" ref="AH61" si="257">SUM(AH62,AH63)</f>
        <v>0</v>
      </c>
      <c r="AI61" s="80">
        <f t="shared" ref="AI61:AI63" si="258">AH61-AG61</f>
        <v>-51</v>
      </c>
      <c r="AJ61" s="78">
        <f>AG61</f>
        <v>51</v>
      </c>
      <c r="AK61" s="79">
        <f t="shared" ref="AK61" si="259">SUM(AK62,AK63)</f>
        <v>0</v>
      </c>
      <c r="AL61" s="80">
        <f t="shared" ref="AL61:AL63" si="260">AK61-AJ61</f>
        <v>-51</v>
      </c>
    </row>
    <row r="62" spans="1:38" ht="15.5">
      <c r="A62" s="34" t="s">
        <v>18</v>
      </c>
      <c r="B62" s="14" t="s">
        <v>25</v>
      </c>
      <c r="C62" s="73">
        <v>18</v>
      </c>
      <c r="D62" s="74">
        <v>5</v>
      </c>
      <c r="E62" s="75">
        <f t="shared" si="12"/>
        <v>-13</v>
      </c>
      <c r="F62" s="73">
        <f>C62</f>
        <v>18</v>
      </c>
      <c r="G62" s="74">
        <v>8</v>
      </c>
      <c r="H62" s="75">
        <f t="shared" si="13"/>
        <v>-10</v>
      </c>
      <c r="I62" s="73">
        <f t="shared" ref="I62:I63" si="261">F62</f>
        <v>18</v>
      </c>
      <c r="J62" s="74">
        <v>8</v>
      </c>
      <c r="K62" s="75">
        <f t="shared" si="244"/>
        <v>-10</v>
      </c>
      <c r="L62" s="73">
        <f t="shared" ref="L62:L63" si="262">I62</f>
        <v>18</v>
      </c>
      <c r="M62" s="74">
        <v>7</v>
      </c>
      <c r="N62" s="75">
        <v>-11</v>
      </c>
      <c r="O62" s="73">
        <f t="shared" ref="O62:O63" si="263">L62</f>
        <v>18</v>
      </c>
      <c r="P62" s="74">
        <v>8</v>
      </c>
      <c r="Q62" s="75">
        <f t="shared" si="247"/>
        <v>-10</v>
      </c>
      <c r="R62" s="73">
        <f t="shared" ref="R62:R63" si="264">O62</f>
        <v>18</v>
      </c>
      <c r="S62" s="74">
        <v>11</v>
      </c>
      <c r="T62" s="75">
        <f t="shared" si="249"/>
        <v>-7</v>
      </c>
      <c r="U62" s="73">
        <v>27</v>
      </c>
      <c r="V62" s="74">
        <v>9</v>
      </c>
      <c r="W62" s="75">
        <f t="shared" si="250"/>
        <v>-18</v>
      </c>
      <c r="X62" s="73">
        <f>U62</f>
        <v>27</v>
      </c>
      <c r="Y62" s="74"/>
      <c r="Z62" s="75">
        <f t="shared" si="252"/>
        <v>-27</v>
      </c>
      <c r="AA62" s="73">
        <f>X62</f>
        <v>27</v>
      </c>
      <c r="AB62" s="74"/>
      <c r="AC62" s="75">
        <f t="shared" si="254"/>
        <v>-27</v>
      </c>
      <c r="AD62" s="73">
        <f>AA62</f>
        <v>27</v>
      </c>
      <c r="AE62" s="74"/>
      <c r="AF62" s="75">
        <f t="shared" si="256"/>
        <v>-27</v>
      </c>
      <c r="AG62" s="73">
        <f>AD62</f>
        <v>27</v>
      </c>
      <c r="AH62" s="74"/>
      <c r="AI62" s="75">
        <f t="shared" si="258"/>
        <v>-27</v>
      </c>
      <c r="AJ62" s="73">
        <f>AG62</f>
        <v>27</v>
      </c>
      <c r="AK62" s="74"/>
      <c r="AL62" s="75">
        <f t="shared" si="260"/>
        <v>-27</v>
      </c>
    </row>
    <row r="63" spans="1:38" ht="16" thickBot="1">
      <c r="A63" s="35" t="s">
        <v>18</v>
      </c>
      <c r="B63" s="17" t="s">
        <v>24</v>
      </c>
      <c r="C63" s="81">
        <v>24</v>
      </c>
      <c r="D63" s="76">
        <v>22</v>
      </c>
      <c r="E63" s="77">
        <f t="shared" si="12"/>
        <v>-2</v>
      </c>
      <c r="F63" s="81">
        <f>C63</f>
        <v>24</v>
      </c>
      <c r="G63" s="76">
        <v>28</v>
      </c>
      <c r="H63" s="77">
        <f t="shared" si="13"/>
        <v>4</v>
      </c>
      <c r="I63" s="81">
        <f t="shared" si="261"/>
        <v>24</v>
      </c>
      <c r="J63" s="76">
        <v>37</v>
      </c>
      <c r="K63" s="77">
        <f t="shared" si="244"/>
        <v>13</v>
      </c>
      <c r="L63" s="81">
        <f t="shared" si="262"/>
        <v>24</v>
      </c>
      <c r="M63" s="76">
        <v>36</v>
      </c>
      <c r="N63" s="77">
        <v>12</v>
      </c>
      <c r="O63" s="81">
        <f t="shared" si="263"/>
        <v>24</v>
      </c>
      <c r="P63" s="76">
        <v>33</v>
      </c>
      <c r="Q63" s="77">
        <f t="shared" si="247"/>
        <v>9</v>
      </c>
      <c r="R63" s="81">
        <f t="shared" si="264"/>
        <v>24</v>
      </c>
      <c r="S63" s="76">
        <v>32</v>
      </c>
      <c r="T63" s="77">
        <f t="shared" si="249"/>
        <v>8</v>
      </c>
      <c r="U63" s="81">
        <v>24</v>
      </c>
      <c r="V63" s="76">
        <v>27</v>
      </c>
      <c r="W63" s="77">
        <f t="shared" si="250"/>
        <v>3</v>
      </c>
      <c r="X63" s="81">
        <f>U63</f>
        <v>24</v>
      </c>
      <c r="Y63" s="76"/>
      <c r="Z63" s="77">
        <f t="shared" si="252"/>
        <v>-24</v>
      </c>
      <c r="AA63" s="81">
        <f>X63</f>
        <v>24</v>
      </c>
      <c r="AB63" s="76"/>
      <c r="AC63" s="77">
        <f t="shared" si="254"/>
        <v>-24</v>
      </c>
      <c r="AD63" s="81">
        <f>AA63</f>
        <v>24</v>
      </c>
      <c r="AE63" s="76"/>
      <c r="AF63" s="77">
        <f t="shared" si="256"/>
        <v>-24</v>
      </c>
      <c r="AG63" s="81">
        <f>AD63</f>
        <v>24</v>
      </c>
      <c r="AH63" s="76"/>
      <c r="AI63" s="77">
        <f t="shared" si="258"/>
        <v>-24</v>
      </c>
      <c r="AJ63" s="81">
        <f>AG63</f>
        <v>24</v>
      </c>
      <c r="AK63" s="76"/>
      <c r="AL63" s="77">
        <f t="shared" si="260"/>
        <v>-24</v>
      </c>
    </row>
    <row r="64" spans="1:38" ht="15.5">
      <c r="A64" s="33" t="s">
        <v>19</v>
      </c>
      <c r="B64" s="16" t="s">
        <v>71</v>
      </c>
      <c r="C64" s="78" t="s">
        <v>88</v>
      </c>
      <c r="D64" s="79" t="s">
        <v>88</v>
      </c>
      <c r="E64" s="80" t="s">
        <v>88</v>
      </c>
      <c r="F64" s="78" t="s">
        <v>88</v>
      </c>
      <c r="G64" s="79" t="s">
        <v>88</v>
      </c>
      <c r="H64" s="80" t="s">
        <v>88</v>
      </c>
      <c r="I64" s="78" t="s">
        <v>88</v>
      </c>
      <c r="J64" s="79" t="s">
        <v>88</v>
      </c>
      <c r="K64" s="80" t="s">
        <v>88</v>
      </c>
      <c r="L64" s="78" t="s">
        <v>88</v>
      </c>
      <c r="M64" s="79" t="s">
        <v>88</v>
      </c>
      <c r="N64" s="80" t="s">
        <v>88</v>
      </c>
      <c r="O64" s="78" t="s">
        <v>88</v>
      </c>
      <c r="P64" s="79" t="s">
        <v>88</v>
      </c>
      <c r="Q64" s="80" t="s">
        <v>88</v>
      </c>
      <c r="R64" s="78" t="s">
        <v>88</v>
      </c>
      <c r="S64" s="79" t="s">
        <v>88</v>
      </c>
      <c r="T64" s="80" t="s">
        <v>88</v>
      </c>
      <c r="U64" s="78" t="s">
        <v>88</v>
      </c>
      <c r="V64" s="79" t="s">
        <v>88</v>
      </c>
      <c r="W64" s="80" t="s">
        <v>88</v>
      </c>
      <c r="X64" s="78" t="s">
        <v>88</v>
      </c>
      <c r="Y64" s="79" t="s">
        <v>88</v>
      </c>
      <c r="Z64" s="80" t="s">
        <v>88</v>
      </c>
      <c r="AA64" s="78" t="s">
        <v>88</v>
      </c>
      <c r="AB64" s="79" t="s">
        <v>88</v>
      </c>
      <c r="AC64" s="80" t="s">
        <v>88</v>
      </c>
      <c r="AD64" s="78" t="s">
        <v>88</v>
      </c>
      <c r="AE64" s="79" t="s">
        <v>88</v>
      </c>
      <c r="AF64" s="80" t="s">
        <v>88</v>
      </c>
      <c r="AG64" s="78" t="s">
        <v>88</v>
      </c>
      <c r="AH64" s="79" t="s">
        <v>88</v>
      </c>
      <c r="AI64" s="80" t="s">
        <v>88</v>
      </c>
      <c r="AJ64" s="78" t="s">
        <v>88</v>
      </c>
      <c r="AK64" s="79" t="s">
        <v>88</v>
      </c>
      <c r="AL64" s="80" t="s">
        <v>88</v>
      </c>
    </row>
    <row r="65" spans="1:38" ht="15.5">
      <c r="A65" s="34" t="s">
        <v>19</v>
      </c>
      <c r="B65" s="14" t="s">
        <v>25</v>
      </c>
      <c r="C65" s="73" t="s">
        <v>88</v>
      </c>
      <c r="D65" s="74" t="s">
        <v>88</v>
      </c>
      <c r="E65" s="75" t="s">
        <v>88</v>
      </c>
      <c r="F65" s="73" t="s">
        <v>88</v>
      </c>
      <c r="G65" s="74" t="s">
        <v>88</v>
      </c>
      <c r="H65" s="75" t="s">
        <v>88</v>
      </c>
      <c r="I65" s="73" t="s">
        <v>88</v>
      </c>
      <c r="J65" s="74" t="s">
        <v>88</v>
      </c>
      <c r="K65" s="75" t="s">
        <v>88</v>
      </c>
      <c r="L65" s="73" t="s">
        <v>88</v>
      </c>
      <c r="M65" s="74" t="s">
        <v>88</v>
      </c>
      <c r="N65" s="75" t="s">
        <v>88</v>
      </c>
      <c r="O65" s="73" t="s">
        <v>88</v>
      </c>
      <c r="P65" s="74" t="s">
        <v>88</v>
      </c>
      <c r="Q65" s="75" t="s">
        <v>88</v>
      </c>
      <c r="R65" s="73" t="s">
        <v>88</v>
      </c>
      <c r="S65" s="74" t="s">
        <v>88</v>
      </c>
      <c r="T65" s="75" t="s">
        <v>88</v>
      </c>
      <c r="U65" s="73" t="s">
        <v>88</v>
      </c>
      <c r="V65" s="74" t="s">
        <v>88</v>
      </c>
      <c r="W65" s="75" t="s">
        <v>88</v>
      </c>
      <c r="X65" s="73" t="s">
        <v>88</v>
      </c>
      <c r="Y65" s="74" t="s">
        <v>88</v>
      </c>
      <c r="Z65" s="75" t="s">
        <v>88</v>
      </c>
      <c r="AA65" s="73" t="s">
        <v>88</v>
      </c>
      <c r="AB65" s="74" t="s">
        <v>88</v>
      </c>
      <c r="AC65" s="75" t="s">
        <v>88</v>
      </c>
      <c r="AD65" s="73" t="s">
        <v>88</v>
      </c>
      <c r="AE65" s="74" t="s">
        <v>88</v>
      </c>
      <c r="AF65" s="75" t="s">
        <v>88</v>
      </c>
      <c r="AG65" s="73" t="s">
        <v>88</v>
      </c>
      <c r="AH65" s="74" t="s">
        <v>88</v>
      </c>
      <c r="AI65" s="75" t="s">
        <v>88</v>
      </c>
      <c r="AJ65" s="73" t="s">
        <v>88</v>
      </c>
      <c r="AK65" s="74" t="s">
        <v>88</v>
      </c>
      <c r="AL65" s="75" t="s">
        <v>88</v>
      </c>
    </row>
    <row r="66" spans="1:38" ht="16" thickBot="1">
      <c r="A66" s="35" t="s">
        <v>19</v>
      </c>
      <c r="B66" s="17" t="s">
        <v>24</v>
      </c>
      <c r="C66" s="81" t="s">
        <v>88</v>
      </c>
      <c r="D66" s="76" t="s">
        <v>88</v>
      </c>
      <c r="E66" s="77" t="s">
        <v>88</v>
      </c>
      <c r="F66" s="81" t="s">
        <v>88</v>
      </c>
      <c r="G66" s="76" t="s">
        <v>88</v>
      </c>
      <c r="H66" s="77" t="s">
        <v>88</v>
      </c>
      <c r="I66" s="81" t="s">
        <v>88</v>
      </c>
      <c r="J66" s="76" t="s">
        <v>88</v>
      </c>
      <c r="K66" s="77" t="s">
        <v>88</v>
      </c>
      <c r="L66" s="81" t="s">
        <v>88</v>
      </c>
      <c r="M66" s="76" t="s">
        <v>88</v>
      </c>
      <c r="N66" s="77" t="s">
        <v>88</v>
      </c>
      <c r="O66" s="81" t="s">
        <v>88</v>
      </c>
      <c r="P66" s="76" t="s">
        <v>88</v>
      </c>
      <c r="Q66" s="77" t="s">
        <v>88</v>
      </c>
      <c r="R66" s="81" t="s">
        <v>88</v>
      </c>
      <c r="S66" s="76" t="s">
        <v>88</v>
      </c>
      <c r="T66" s="77" t="s">
        <v>88</v>
      </c>
      <c r="U66" s="81" t="s">
        <v>88</v>
      </c>
      <c r="V66" s="76" t="s">
        <v>88</v>
      </c>
      <c r="W66" s="77" t="s">
        <v>88</v>
      </c>
      <c r="X66" s="81" t="s">
        <v>88</v>
      </c>
      <c r="Y66" s="76" t="s">
        <v>88</v>
      </c>
      <c r="Z66" s="77" t="s">
        <v>88</v>
      </c>
      <c r="AA66" s="81" t="s">
        <v>88</v>
      </c>
      <c r="AB66" s="76" t="s">
        <v>88</v>
      </c>
      <c r="AC66" s="77" t="s">
        <v>88</v>
      </c>
      <c r="AD66" s="81" t="s">
        <v>88</v>
      </c>
      <c r="AE66" s="76" t="s">
        <v>88</v>
      </c>
      <c r="AF66" s="77" t="s">
        <v>88</v>
      </c>
      <c r="AG66" s="81" t="s">
        <v>88</v>
      </c>
      <c r="AH66" s="76" t="s">
        <v>88</v>
      </c>
      <c r="AI66" s="77" t="s">
        <v>88</v>
      </c>
      <c r="AJ66" s="81" t="s">
        <v>88</v>
      </c>
      <c r="AK66" s="76" t="s">
        <v>88</v>
      </c>
      <c r="AL66" s="77" t="s">
        <v>88</v>
      </c>
    </row>
    <row r="67" spans="1:38" ht="15.5">
      <c r="A67" s="33" t="s">
        <v>20</v>
      </c>
      <c r="B67" s="16" t="s">
        <v>71</v>
      </c>
      <c r="C67" s="78">
        <v>22</v>
      </c>
      <c r="D67" s="79">
        <v>19</v>
      </c>
      <c r="E67" s="80">
        <f t="shared" si="12"/>
        <v>-3</v>
      </c>
      <c r="F67" s="78">
        <f>SUM(F68,F69)</f>
        <v>22</v>
      </c>
      <c r="G67" s="79">
        <v>19</v>
      </c>
      <c r="H67" s="80">
        <f t="shared" si="13"/>
        <v>-3</v>
      </c>
      <c r="I67" s="78">
        <f t="shared" ref="I67" si="265">SUM(I68,I69)</f>
        <v>22</v>
      </c>
      <c r="J67" s="79">
        <v>33</v>
      </c>
      <c r="K67" s="80">
        <f t="shared" ref="K67:K75" si="266">J67-I67</f>
        <v>11</v>
      </c>
      <c r="L67" s="78">
        <f t="shared" ref="L67" si="267">SUM(L68,L69)</f>
        <v>22</v>
      </c>
      <c r="M67" s="79">
        <v>27</v>
      </c>
      <c r="N67" s="80">
        <v>5</v>
      </c>
      <c r="O67" s="78">
        <f t="shared" ref="O67" si="268">SUM(O68,O69)</f>
        <v>22</v>
      </c>
      <c r="P67" s="79">
        <v>36</v>
      </c>
      <c r="Q67" s="80">
        <f t="shared" ref="Q67:Q75" si="269">P67-O67</f>
        <v>14</v>
      </c>
      <c r="R67" s="78">
        <f t="shared" ref="R67" si="270">SUM(R68,R69)</f>
        <v>22</v>
      </c>
      <c r="S67" s="79">
        <v>35</v>
      </c>
      <c r="T67" s="80">
        <f t="shared" ref="T67:T75" si="271">S67-R67</f>
        <v>13</v>
      </c>
      <c r="U67" s="78">
        <v>35</v>
      </c>
      <c r="V67" s="79">
        <v>27</v>
      </c>
      <c r="W67" s="80">
        <f t="shared" ref="W67:W75" si="272">V67-U67</f>
        <v>-8</v>
      </c>
      <c r="X67" s="78">
        <f t="shared" ref="X67:X75" si="273">U67</f>
        <v>35</v>
      </c>
      <c r="Y67" s="79">
        <f t="shared" ref="Y67" si="274">SUM(Y68,Y69)</f>
        <v>0</v>
      </c>
      <c r="Z67" s="80">
        <f t="shared" ref="Z67:Z75" si="275">Y67-X67</f>
        <v>-35</v>
      </c>
      <c r="AA67" s="78">
        <f t="shared" ref="AA67:AA75" si="276">X67</f>
        <v>35</v>
      </c>
      <c r="AB67" s="79">
        <f t="shared" ref="AB67" si="277">SUM(AB68,AB69)</f>
        <v>0</v>
      </c>
      <c r="AC67" s="80">
        <f t="shared" ref="AC67:AC75" si="278">AB67-AA67</f>
        <v>-35</v>
      </c>
      <c r="AD67" s="78">
        <f t="shared" ref="AD67:AD75" si="279">AA67</f>
        <v>35</v>
      </c>
      <c r="AE67" s="79">
        <f t="shared" ref="AE67" si="280">SUM(AE68,AE69)</f>
        <v>0</v>
      </c>
      <c r="AF67" s="80">
        <f t="shared" ref="AF67:AF75" si="281">AE67-AD67</f>
        <v>-35</v>
      </c>
      <c r="AG67" s="78">
        <f t="shared" ref="AG67:AG75" si="282">AD67</f>
        <v>35</v>
      </c>
      <c r="AH67" s="79">
        <f t="shared" ref="AH67" si="283">SUM(AH68,AH69)</f>
        <v>0</v>
      </c>
      <c r="AI67" s="80">
        <f t="shared" ref="AI67:AI75" si="284">AH67-AG67</f>
        <v>-35</v>
      </c>
      <c r="AJ67" s="78">
        <f t="shared" ref="AJ67:AJ75" si="285">AG67</f>
        <v>35</v>
      </c>
      <c r="AK67" s="79">
        <f t="shared" ref="AK67" si="286">SUM(AK68,AK69)</f>
        <v>0</v>
      </c>
      <c r="AL67" s="80">
        <f t="shared" ref="AL67:AL75" si="287">AK67-AJ67</f>
        <v>-35</v>
      </c>
    </row>
    <row r="68" spans="1:38" ht="15.5">
      <c r="A68" s="34" t="s">
        <v>20</v>
      </c>
      <c r="B68" s="14" t="s">
        <v>25</v>
      </c>
      <c r="C68" s="73">
        <v>15</v>
      </c>
      <c r="D68" s="74">
        <v>16</v>
      </c>
      <c r="E68" s="75">
        <f t="shared" si="12"/>
        <v>1</v>
      </c>
      <c r="F68" s="73">
        <f>C68</f>
        <v>15</v>
      </c>
      <c r="G68" s="74">
        <v>12</v>
      </c>
      <c r="H68" s="75">
        <f t="shared" si="13"/>
        <v>-3</v>
      </c>
      <c r="I68" s="73">
        <f t="shared" ref="I68:I69" si="288">F68</f>
        <v>15</v>
      </c>
      <c r="J68" s="74">
        <v>23</v>
      </c>
      <c r="K68" s="75">
        <f t="shared" si="266"/>
        <v>8</v>
      </c>
      <c r="L68" s="73">
        <f t="shared" ref="L68:L69" si="289">I68</f>
        <v>15</v>
      </c>
      <c r="M68" s="74">
        <v>12</v>
      </c>
      <c r="N68" s="75">
        <v>-3</v>
      </c>
      <c r="O68" s="73">
        <f t="shared" ref="O68:O69" si="290">L68</f>
        <v>15</v>
      </c>
      <c r="P68" s="74">
        <v>24</v>
      </c>
      <c r="Q68" s="75">
        <f t="shared" si="269"/>
        <v>9</v>
      </c>
      <c r="R68" s="73">
        <f t="shared" ref="R68:R69" si="291">O68</f>
        <v>15</v>
      </c>
      <c r="S68" s="74">
        <v>19</v>
      </c>
      <c r="T68" s="75">
        <f t="shared" si="271"/>
        <v>4</v>
      </c>
      <c r="U68" s="73">
        <v>28</v>
      </c>
      <c r="V68" s="74">
        <v>15</v>
      </c>
      <c r="W68" s="75">
        <f t="shared" si="272"/>
        <v>-13</v>
      </c>
      <c r="X68" s="73">
        <f t="shared" si="273"/>
        <v>28</v>
      </c>
      <c r="Y68" s="74"/>
      <c r="Z68" s="75">
        <f t="shared" si="275"/>
        <v>-28</v>
      </c>
      <c r="AA68" s="73">
        <f t="shared" si="276"/>
        <v>28</v>
      </c>
      <c r="AB68" s="74"/>
      <c r="AC68" s="75">
        <f t="shared" si="278"/>
        <v>-28</v>
      </c>
      <c r="AD68" s="73">
        <f t="shared" si="279"/>
        <v>28</v>
      </c>
      <c r="AE68" s="74"/>
      <c r="AF68" s="75">
        <f t="shared" si="281"/>
        <v>-28</v>
      </c>
      <c r="AG68" s="73">
        <f t="shared" si="282"/>
        <v>28</v>
      </c>
      <c r="AH68" s="74"/>
      <c r="AI68" s="75">
        <f t="shared" si="284"/>
        <v>-28</v>
      </c>
      <c r="AJ68" s="73">
        <f t="shared" si="285"/>
        <v>28</v>
      </c>
      <c r="AK68" s="74"/>
      <c r="AL68" s="75">
        <f t="shared" si="287"/>
        <v>-28</v>
      </c>
    </row>
    <row r="69" spans="1:38" ht="16" thickBot="1">
      <c r="A69" s="35" t="s">
        <v>20</v>
      </c>
      <c r="B69" s="17" t="s">
        <v>24</v>
      </c>
      <c r="C69" s="81">
        <v>7</v>
      </c>
      <c r="D69" s="76">
        <v>3</v>
      </c>
      <c r="E69" s="77">
        <f t="shared" ref="E69:E75" si="292">D69-C69</f>
        <v>-4</v>
      </c>
      <c r="F69" s="81">
        <f>C69</f>
        <v>7</v>
      </c>
      <c r="G69" s="76">
        <v>7</v>
      </c>
      <c r="H69" s="77">
        <f t="shared" ref="H69:H75" si="293">G69-F69</f>
        <v>0</v>
      </c>
      <c r="I69" s="81">
        <f t="shared" si="288"/>
        <v>7</v>
      </c>
      <c r="J69" s="76">
        <v>10</v>
      </c>
      <c r="K69" s="77">
        <f t="shared" si="266"/>
        <v>3</v>
      </c>
      <c r="L69" s="81">
        <f t="shared" si="289"/>
        <v>7</v>
      </c>
      <c r="M69" s="76">
        <v>15</v>
      </c>
      <c r="N69" s="77">
        <v>8</v>
      </c>
      <c r="O69" s="81">
        <f t="shared" si="290"/>
        <v>7</v>
      </c>
      <c r="P69" s="76">
        <v>12</v>
      </c>
      <c r="Q69" s="77">
        <f t="shared" si="269"/>
        <v>5</v>
      </c>
      <c r="R69" s="81">
        <f t="shared" si="291"/>
        <v>7</v>
      </c>
      <c r="S69" s="76">
        <v>16</v>
      </c>
      <c r="T69" s="77">
        <f t="shared" si="271"/>
        <v>9</v>
      </c>
      <c r="U69" s="81">
        <v>7</v>
      </c>
      <c r="V69" s="76">
        <v>12</v>
      </c>
      <c r="W69" s="77">
        <f t="shared" si="272"/>
        <v>5</v>
      </c>
      <c r="X69" s="81">
        <f t="shared" si="273"/>
        <v>7</v>
      </c>
      <c r="Y69" s="76"/>
      <c r="Z69" s="77">
        <f t="shared" si="275"/>
        <v>-7</v>
      </c>
      <c r="AA69" s="81">
        <f t="shared" si="276"/>
        <v>7</v>
      </c>
      <c r="AB69" s="76"/>
      <c r="AC69" s="77">
        <f t="shared" si="278"/>
        <v>-7</v>
      </c>
      <c r="AD69" s="81">
        <f t="shared" si="279"/>
        <v>7</v>
      </c>
      <c r="AE69" s="76"/>
      <c r="AF69" s="77">
        <f t="shared" si="281"/>
        <v>-7</v>
      </c>
      <c r="AG69" s="81">
        <f t="shared" si="282"/>
        <v>7</v>
      </c>
      <c r="AH69" s="76"/>
      <c r="AI69" s="77">
        <f t="shared" si="284"/>
        <v>-7</v>
      </c>
      <c r="AJ69" s="81">
        <f t="shared" si="285"/>
        <v>7</v>
      </c>
      <c r="AK69" s="76"/>
      <c r="AL69" s="77">
        <f t="shared" si="287"/>
        <v>-7</v>
      </c>
    </row>
    <row r="70" spans="1:38" ht="15.5">
      <c r="A70" s="33" t="s">
        <v>21</v>
      </c>
      <c r="B70" s="16" t="s">
        <v>71</v>
      </c>
      <c r="C70" s="78">
        <v>129</v>
      </c>
      <c r="D70" s="79">
        <v>75</v>
      </c>
      <c r="E70" s="80">
        <f t="shared" si="292"/>
        <v>-54</v>
      </c>
      <c r="F70" s="78">
        <f>SUM(F71,F72)</f>
        <v>129</v>
      </c>
      <c r="G70" s="79">
        <v>126</v>
      </c>
      <c r="H70" s="80">
        <f t="shared" si="293"/>
        <v>-3</v>
      </c>
      <c r="I70" s="78">
        <f t="shared" ref="I70" si="294">SUM(I71,I72)</f>
        <v>129</v>
      </c>
      <c r="J70" s="79">
        <v>117</v>
      </c>
      <c r="K70" s="80">
        <f t="shared" si="266"/>
        <v>-12</v>
      </c>
      <c r="L70" s="78">
        <f t="shared" ref="L70" si="295">SUM(L71,L72)</f>
        <v>129</v>
      </c>
      <c r="M70" s="79">
        <v>54</v>
      </c>
      <c r="N70" s="80">
        <v>-75</v>
      </c>
      <c r="O70" s="78">
        <f t="shared" ref="O70" si="296">SUM(O71,O72)</f>
        <v>129</v>
      </c>
      <c r="P70" s="79">
        <v>96</v>
      </c>
      <c r="Q70" s="80">
        <f t="shared" si="269"/>
        <v>-33</v>
      </c>
      <c r="R70" s="78">
        <f t="shared" ref="R70" si="297">SUM(R71,R72)</f>
        <v>129</v>
      </c>
      <c r="S70" s="79">
        <v>181</v>
      </c>
      <c r="T70" s="80">
        <f t="shared" si="271"/>
        <v>52</v>
      </c>
      <c r="U70" s="78">
        <v>201</v>
      </c>
      <c r="V70" s="79">
        <v>205</v>
      </c>
      <c r="W70" s="80">
        <f t="shared" si="272"/>
        <v>4</v>
      </c>
      <c r="X70" s="78">
        <f t="shared" si="273"/>
        <v>201</v>
      </c>
      <c r="Y70" s="79">
        <f t="shared" ref="Y70" si="298">SUM(Y71,Y72)</f>
        <v>0</v>
      </c>
      <c r="Z70" s="80">
        <f t="shared" si="275"/>
        <v>-201</v>
      </c>
      <c r="AA70" s="78">
        <f t="shared" si="276"/>
        <v>201</v>
      </c>
      <c r="AB70" s="79">
        <f t="shared" ref="AB70" si="299">SUM(AB71,AB72)</f>
        <v>0</v>
      </c>
      <c r="AC70" s="80">
        <f t="shared" si="278"/>
        <v>-201</v>
      </c>
      <c r="AD70" s="78">
        <f t="shared" si="279"/>
        <v>201</v>
      </c>
      <c r="AE70" s="79">
        <f t="shared" ref="AE70" si="300">SUM(AE71,AE72)</f>
        <v>0</v>
      </c>
      <c r="AF70" s="80">
        <f t="shared" si="281"/>
        <v>-201</v>
      </c>
      <c r="AG70" s="78">
        <f t="shared" si="282"/>
        <v>201</v>
      </c>
      <c r="AH70" s="79">
        <f t="shared" ref="AH70" si="301">SUM(AH71,AH72)</f>
        <v>0</v>
      </c>
      <c r="AI70" s="80">
        <f t="shared" si="284"/>
        <v>-201</v>
      </c>
      <c r="AJ70" s="78">
        <f t="shared" si="285"/>
        <v>201</v>
      </c>
      <c r="AK70" s="79">
        <f t="shared" ref="AK70" si="302">SUM(AK71,AK72)</f>
        <v>0</v>
      </c>
      <c r="AL70" s="80">
        <f t="shared" si="287"/>
        <v>-201</v>
      </c>
    </row>
    <row r="71" spans="1:38" ht="15.5">
      <c r="A71" s="34" t="s">
        <v>21</v>
      </c>
      <c r="B71" s="14" t="s">
        <v>25</v>
      </c>
      <c r="C71" s="73">
        <v>119</v>
      </c>
      <c r="D71" s="74">
        <v>70</v>
      </c>
      <c r="E71" s="75">
        <f t="shared" si="292"/>
        <v>-49</v>
      </c>
      <c r="F71" s="73">
        <f>C71</f>
        <v>119</v>
      </c>
      <c r="G71" s="74">
        <v>121</v>
      </c>
      <c r="H71" s="75">
        <f t="shared" si="293"/>
        <v>2</v>
      </c>
      <c r="I71" s="73">
        <f t="shared" ref="I71:I72" si="303">F71</f>
        <v>119</v>
      </c>
      <c r="J71" s="74">
        <v>108</v>
      </c>
      <c r="K71" s="75">
        <f t="shared" si="266"/>
        <v>-11</v>
      </c>
      <c r="L71" s="73">
        <f t="shared" ref="L71:L72" si="304">I71</f>
        <v>119</v>
      </c>
      <c r="M71" s="74">
        <v>51</v>
      </c>
      <c r="N71" s="75">
        <v>-68</v>
      </c>
      <c r="O71" s="73">
        <f t="shared" ref="O71:O72" si="305">L71</f>
        <v>119</v>
      </c>
      <c r="P71" s="74">
        <v>92</v>
      </c>
      <c r="Q71" s="75">
        <f t="shared" si="269"/>
        <v>-27</v>
      </c>
      <c r="R71" s="73">
        <f t="shared" ref="R71:R72" si="306">O71</f>
        <v>119</v>
      </c>
      <c r="S71" s="74">
        <v>180</v>
      </c>
      <c r="T71" s="75">
        <f t="shared" si="271"/>
        <v>61</v>
      </c>
      <c r="U71" s="73">
        <v>191</v>
      </c>
      <c r="V71" s="74">
        <v>204</v>
      </c>
      <c r="W71" s="75">
        <f t="shared" si="272"/>
        <v>13</v>
      </c>
      <c r="X71" s="73">
        <f t="shared" si="273"/>
        <v>191</v>
      </c>
      <c r="Y71" s="74"/>
      <c r="Z71" s="75">
        <f t="shared" si="275"/>
        <v>-191</v>
      </c>
      <c r="AA71" s="73">
        <f t="shared" si="276"/>
        <v>191</v>
      </c>
      <c r="AB71" s="74"/>
      <c r="AC71" s="75">
        <f t="shared" si="278"/>
        <v>-191</v>
      </c>
      <c r="AD71" s="73">
        <f t="shared" si="279"/>
        <v>191</v>
      </c>
      <c r="AE71" s="74"/>
      <c r="AF71" s="75">
        <f t="shared" si="281"/>
        <v>-191</v>
      </c>
      <c r="AG71" s="73">
        <f t="shared" si="282"/>
        <v>191</v>
      </c>
      <c r="AH71" s="74"/>
      <c r="AI71" s="75">
        <f t="shared" si="284"/>
        <v>-191</v>
      </c>
      <c r="AJ71" s="73">
        <f t="shared" si="285"/>
        <v>191</v>
      </c>
      <c r="AK71" s="74"/>
      <c r="AL71" s="75">
        <f t="shared" si="287"/>
        <v>-191</v>
      </c>
    </row>
    <row r="72" spans="1:38" ht="16" thickBot="1">
      <c r="A72" s="35" t="s">
        <v>21</v>
      </c>
      <c r="B72" s="17" t="s">
        <v>24</v>
      </c>
      <c r="C72" s="81">
        <v>10</v>
      </c>
      <c r="D72" s="76">
        <v>5</v>
      </c>
      <c r="E72" s="77">
        <f t="shared" si="292"/>
        <v>-5</v>
      </c>
      <c r="F72" s="81">
        <f>C72</f>
        <v>10</v>
      </c>
      <c r="G72" s="76">
        <v>5</v>
      </c>
      <c r="H72" s="77">
        <f t="shared" si="293"/>
        <v>-5</v>
      </c>
      <c r="I72" s="81">
        <f t="shared" si="303"/>
        <v>10</v>
      </c>
      <c r="J72" s="76">
        <v>9</v>
      </c>
      <c r="K72" s="77">
        <f t="shared" si="266"/>
        <v>-1</v>
      </c>
      <c r="L72" s="81">
        <f t="shared" si="304"/>
        <v>10</v>
      </c>
      <c r="M72" s="76">
        <v>3</v>
      </c>
      <c r="N72" s="77">
        <v>-7</v>
      </c>
      <c r="O72" s="81">
        <f t="shared" si="305"/>
        <v>10</v>
      </c>
      <c r="P72" s="76">
        <v>4</v>
      </c>
      <c r="Q72" s="77">
        <f t="shared" si="269"/>
        <v>-6</v>
      </c>
      <c r="R72" s="81">
        <f t="shared" si="306"/>
        <v>10</v>
      </c>
      <c r="S72" s="76">
        <v>1</v>
      </c>
      <c r="T72" s="77">
        <f t="shared" si="271"/>
        <v>-9</v>
      </c>
      <c r="U72" s="81">
        <v>10</v>
      </c>
      <c r="V72" s="76">
        <v>1</v>
      </c>
      <c r="W72" s="77">
        <f t="shared" si="272"/>
        <v>-9</v>
      </c>
      <c r="X72" s="81">
        <f t="shared" si="273"/>
        <v>10</v>
      </c>
      <c r="Y72" s="76"/>
      <c r="Z72" s="77">
        <f t="shared" si="275"/>
        <v>-10</v>
      </c>
      <c r="AA72" s="81">
        <f t="shared" si="276"/>
        <v>10</v>
      </c>
      <c r="AB72" s="76"/>
      <c r="AC72" s="77">
        <f t="shared" si="278"/>
        <v>-10</v>
      </c>
      <c r="AD72" s="81">
        <f t="shared" si="279"/>
        <v>10</v>
      </c>
      <c r="AE72" s="76"/>
      <c r="AF72" s="77">
        <f t="shared" si="281"/>
        <v>-10</v>
      </c>
      <c r="AG72" s="81">
        <f t="shared" si="282"/>
        <v>10</v>
      </c>
      <c r="AH72" s="76"/>
      <c r="AI72" s="77">
        <f t="shared" si="284"/>
        <v>-10</v>
      </c>
      <c r="AJ72" s="81">
        <f t="shared" si="285"/>
        <v>10</v>
      </c>
      <c r="AK72" s="76"/>
      <c r="AL72" s="77">
        <f t="shared" si="287"/>
        <v>-10</v>
      </c>
    </row>
    <row r="73" spans="1:38" ht="15.5">
      <c r="A73" s="33" t="s">
        <v>22</v>
      </c>
      <c r="B73" s="16" t="s">
        <v>71</v>
      </c>
      <c r="C73" s="78">
        <v>81</v>
      </c>
      <c r="D73" s="79">
        <v>65</v>
      </c>
      <c r="E73" s="80">
        <f t="shared" si="292"/>
        <v>-16</v>
      </c>
      <c r="F73" s="78">
        <f>SUM(F74,F75)</f>
        <v>81</v>
      </c>
      <c r="G73" s="79">
        <v>88</v>
      </c>
      <c r="H73" s="80">
        <f t="shared" si="293"/>
        <v>7</v>
      </c>
      <c r="I73" s="78">
        <f t="shared" ref="I73" si="307">SUM(I74,I75)</f>
        <v>81</v>
      </c>
      <c r="J73" s="79">
        <v>56</v>
      </c>
      <c r="K73" s="80">
        <f t="shared" si="266"/>
        <v>-25</v>
      </c>
      <c r="L73" s="78">
        <f t="shared" ref="L73" si="308">SUM(L74,L75)</f>
        <v>81</v>
      </c>
      <c r="M73" s="79">
        <v>65</v>
      </c>
      <c r="N73" s="80">
        <v>-16</v>
      </c>
      <c r="O73" s="78">
        <f t="shared" ref="O73" si="309">SUM(O74,O75)</f>
        <v>81</v>
      </c>
      <c r="P73" s="79">
        <v>63</v>
      </c>
      <c r="Q73" s="80">
        <f t="shared" si="269"/>
        <v>-18</v>
      </c>
      <c r="R73" s="78">
        <f t="shared" ref="R73" si="310">SUM(R74,R75)</f>
        <v>81</v>
      </c>
      <c r="S73" s="79">
        <v>54</v>
      </c>
      <c r="T73" s="80">
        <f t="shared" si="271"/>
        <v>-27</v>
      </c>
      <c r="U73" s="78">
        <v>114</v>
      </c>
      <c r="V73" s="79">
        <v>41</v>
      </c>
      <c r="W73" s="80">
        <f t="shared" si="272"/>
        <v>-73</v>
      </c>
      <c r="X73" s="78">
        <f t="shared" si="273"/>
        <v>114</v>
      </c>
      <c r="Y73" s="79">
        <f t="shared" ref="Y73" si="311">SUM(Y74,Y75)</f>
        <v>0</v>
      </c>
      <c r="Z73" s="80">
        <f t="shared" si="275"/>
        <v>-114</v>
      </c>
      <c r="AA73" s="78">
        <f t="shared" si="276"/>
        <v>114</v>
      </c>
      <c r="AB73" s="79">
        <f t="shared" ref="AB73" si="312">SUM(AB74,AB75)</f>
        <v>0</v>
      </c>
      <c r="AC73" s="80">
        <f t="shared" si="278"/>
        <v>-114</v>
      </c>
      <c r="AD73" s="78">
        <f t="shared" si="279"/>
        <v>114</v>
      </c>
      <c r="AE73" s="79">
        <f t="shared" ref="AE73" si="313">SUM(AE74,AE75)</f>
        <v>0</v>
      </c>
      <c r="AF73" s="80">
        <f t="shared" si="281"/>
        <v>-114</v>
      </c>
      <c r="AG73" s="78">
        <f t="shared" si="282"/>
        <v>114</v>
      </c>
      <c r="AH73" s="79">
        <f t="shared" ref="AH73" si="314">SUM(AH74,AH75)</f>
        <v>0</v>
      </c>
      <c r="AI73" s="80">
        <f t="shared" si="284"/>
        <v>-114</v>
      </c>
      <c r="AJ73" s="78">
        <f t="shared" si="285"/>
        <v>114</v>
      </c>
      <c r="AK73" s="79">
        <f t="shared" ref="AK73" si="315">SUM(AK74,AK75)</f>
        <v>0</v>
      </c>
      <c r="AL73" s="80">
        <f t="shared" si="287"/>
        <v>-114</v>
      </c>
    </row>
    <row r="74" spans="1:38" ht="15.5">
      <c r="A74" s="34" t="s">
        <v>22</v>
      </c>
      <c r="B74" s="14" t="s">
        <v>25</v>
      </c>
      <c r="C74" s="73">
        <v>45</v>
      </c>
      <c r="D74" s="74">
        <v>22</v>
      </c>
      <c r="E74" s="75">
        <f t="shared" si="292"/>
        <v>-23</v>
      </c>
      <c r="F74" s="73">
        <f>C74</f>
        <v>45</v>
      </c>
      <c r="G74" s="74">
        <v>48</v>
      </c>
      <c r="H74" s="75">
        <f t="shared" si="293"/>
        <v>3</v>
      </c>
      <c r="I74" s="73">
        <f t="shared" ref="I74:I75" si="316">F74</f>
        <v>45</v>
      </c>
      <c r="J74" s="74">
        <v>16</v>
      </c>
      <c r="K74" s="75">
        <f t="shared" si="266"/>
        <v>-29</v>
      </c>
      <c r="L74" s="73">
        <f t="shared" ref="L74:L75" si="317">I74</f>
        <v>45</v>
      </c>
      <c r="M74" s="74">
        <v>18</v>
      </c>
      <c r="N74" s="75">
        <v>-27</v>
      </c>
      <c r="O74" s="73">
        <f t="shared" ref="O74:O75" si="318">L74</f>
        <v>45</v>
      </c>
      <c r="P74" s="74">
        <v>24</v>
      </c>
      <c r="Q74" s="75">
        <f t="shared" si="269"/>
        <v>-21</v>
      </c>
      <c r="R74" s="73">
        <f t="shared" ref="R74:R75" si="319">O74</f>
        <v>45</v>
      </c>
      <c r="S74" s="74">
        <v>21</v>
      </c>
      <c r="T74" s="75">
        <f t="shared" si="271"/>
        <v>-24</v>
      </c>
      <c r="U74" s="73">
        <v>78</v>
      </c>
      <c r="V74" s="74">
        <v>12</v>
      </c>
      <c r="W74" s="75">
        <f t="shared" si="272"/>
        <v>-66</v>
      </c>
      <c r="X74" s="73">
        <f t="shared" si="273"/>
        <v>78</v>
      </c>
      <c r="Y74" s="74"/>
      <c r="Z74" s="75">
        <f t="shared" si="275"/>
        <v>-78</v>
      </c>
      <c r="AA74" s="73">
        <f t="shared" si="276"/>
        <v>78</v>
      </c>
      <c r="AB74" s="74"/>
      <c r="AC74" s="75">
        <f t="shared" si="278"/>
        <v>-78</v>
      </c>
      <c r="AD74" s="73">
        <f t="shared" si="279"/>
        <v>78</v>
      </c>
      <c r="AE74" s="74"/>
      <c r="AF74" s="75">
        <f t="shared" si="281"/>
        <v>-78</v>
      </c>
      <c r="AG74" s="73">
        <f t="shared" si="282"/>
        <v>78</v>
      </c>
      <c r="AH74" s="74"/>
      <c r="AI74" s="75">
        <f t="shared" si="284"/>
        <v>-78</v>
      </c>
      <c r="AJ74" s="73">
        <f t="shared" si="285"/>
        <v>78</v>
      </c>
      <c r="AK74" s="74"/>
      <c r="AL74" s="75">
        <f t="shared" si="287"/>
        <v>-78</v>
      </c>
    </row>
    <row r="75" spans="1:38" ht="16" thickBot="1">
      <c r="A75" s="35" t="s">
        <v>22</v>
      </c>
      <c r="B75" s="17" t="s">
        <v>24</v>
      </c>
      <c r="C75" s="81">
        <v>36</v>
      </c>
      <c r="D75" s="76">
        <v>43</v>
      </c>
      <c r="E75" s="77">
        <f t="shared" si="292"/>
        <v>7</v>
      </c>
      <c r="F75" s="81">
        <f>C75</f>
        <v>36</v>
      </c>
      <c r="G75" s="76">
        <v>40</v>
      </c>
      <c r="H75" s="77">
        <f t="shared" si="293"/>
        <v>4</v>
      </c>
      <c r="I75" s="81">
        <f t="shared" si="316"/>
        <v>36</v>
      </c>
      <c r="J75" s="76">
        <v>40</v>
      </c>
      <c r="K75" s="77">
        <f t="shared" si="266"/>
        <v>4</v>
      </c>
      <c r="L75" s="81">
        <f t="shared" si="317"/>
        <v>36</v>
      </c>
      <c r="M75" s="76">
        <v>47</v>
      </c>
      <c r="N75" s="77">
        <v>11</v>
      </c>
      <c r="O75" s="81">
        <f t="shared" si="318"/>
        <v>36</v>
      </c>
      <c r="P75" s="76">
        <v>39</v>
      </c>
      <c r="Q75" s="77">
        <f t="shared" si="269"/>
        <v>3</v>
      </c>
      <c r="R75" s="81">
        <f t="shared" si="319"/>
        <v>36</v>
      </c>
      <c r="S75" s="76">
        <v>33</v>
      </c>
      <c r="T75" s="77">
        <f t="shared" si="271"/>
        <v>-3</v>
      </c>
      <c r="U75" s="81">
        <v>36</v>
      </c>
      <c r="V75" s="76">
        <v>29</v>
      </c>
      <c r="W75" s="77">
        <f t="shared" si="272"/>
        <v>-7</v>
      </c>
      <c r="X75" s="81">
        <f t="shared" si="273"/>
        <v>36</v>
      </c>
      <c r="Y75" s="76"/>
      <c r="Z75" s="77">
        <f t="shared" si="275"/>
        <v>-36</v>
      </c>
      <c r="AA75" s="81">
        <f t="shared" si="276"/>
        <v>36</v>
      </c>
      <c r="AB75" s="76"/>
      <c r="AC75" s="77">
        <f t="shared" si="278"/>
        <v>-36</v>
      </c>
      <c r="AD75" s="81">
        <f t="shared" si="279"/>
        <v>36</v>
      </c>
      <c r="AE75" s="76"/>
      <c r="AF75" s="77">
        <f t="shared" si="281"/>
        <v>-36</v>
      </c>
      <c r="AG75" s="81">
        <f t="shared" si="282"/>
        <v>36</v>
      </c>
      <c r="AH75" s="76"/>
      <c r="AI75" s="77">
        <f t="shared" si="284"/>
        <v>-36</v>
      </c>
      <c r="AJ75" s="81">
        <f t="shared" si="285"/>
        <v>36</v>
      </c>
      <c r="AK75" s="76"/>
      <c r="AL75" s="77">
        <f t="shared" si="287"/>
        <v>-36</v>
      </c>
    </row>
    <row r="76" spans="1:38">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row>
    <row r="77" spans="1:38">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row>
    <row r="78" spans="1:38">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row>
    <row r="79" spans="1:38">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row>
    <row r="80" spans="1:38">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row>
    <row r="81" spans="1:38">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row>
    <row r="82" spans="1:38">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row>
    <row r="83" spans="1:38">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row>
    <row r="84" spans="1:38">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row>
    <row r="85" spans="1:38">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row>
    <row r="86" spans="1:38">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row>
    <row r="87" spans="1:38">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row>
    <row r="88" spans="1:38">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row>
    <row r="89" spans="1:38">
      <c r="A89" s="15"/>
      <c r="B89" s="15"/>
    </row>
    <row r="90" spans="1:38">
      <c r="A90" s="15"/>
      <c r="B90" s="15"/>
    </row>
    <row r="91" spans="1:38">
      <c r="A91" s="15"/>
      <c r="B91" s="15"/>
    </row>
    <row r="92" spans="1:38">
      <c r="A92" s="15"/>
      <c r="B92" s="15"/>
    </row>
    <row r="93" spans="1:38">
      <c r="A93" s="15"/>
      <c r="B93" s="15"/>
    </row>
    <row r="94" spans="1:38">
      <c r="A94" s="15"/>
      <c r="B94" s="15"/>
    </row>
    <row r="95" spans="1:38">
      <c r="A95" s="15"/>
      <c r="B95" s="15"/>
    </row>
    <row r="96" spans="1:38">
      <c r="A96" s="15"/>
      <c r="B96" s="15"/>
    </row>
    <row r="97" spans="1:2">
      <c r="A97" s="15"/>
      <c r="B97" s="15"/>
    </row>
    <row r="98" spans="1:2">
      <c r="A98" s="15"/>
      <c r="B98" s="15"/>
    </row>
    <row r="99" spans="1:2">
      <c r="A99" s="15"/>
      <c r="B99" s="15"/>
    </row>
    <row r="100" spans="1:2">
      <c r="A100" s="15"/>
      <c r="B100" s="15"/>
    </row>
    <row r="101" spans="1:2">
      <c r="A101" s="15"/>
      <c r="B101" s="15"/>
    </row>
    <row r="102" spans="1:2">
      <c r="A102" s="15"/>
      <c r="B102" s="15"/>
    </row>
    <row r="103" spans="1:2">
      <c r="A103" s="15"/>
      <c r="B103" s="15"/>
    </row>
    <row r="104" spans="1:2">
      <c r="A104" s="15"/>
      <c r="B104" s="15"/>
    </row>
    <row r="105" spans="1:2">
      <c r="A105" s="15"/>
      <c r="B105" s="15"/>
    </row>
    <row r="106" spans="1:2">
      <c r="A106" s="15"/>
      <c r="B106" s="15"/>
    </row>
    <row r="107" spans="1:2">
      <c r="A107" s="15"/>
      <c r="B107" s="15"/>
    </row>
    <row r="108" spans="1:2">
      <c r="A108" s="15"/>
      <c r="B108" s="15"/>
    </row>
    <row r="109" spans="1:2">
      <c r="A109" s="15"/>
      <c r="B109" s="15"/>
    </row>
    <row r="110" spans="1:2">
      <c r="A110" s="15"/>
      <c r="B110" s="15"/>
    </row>
    <row r="111" spans="1:2">
      <c r="A111" s="15"/>
      <c r="B111" s="15"/>
    </row>
    <row r="112" spans="1:2">
      <c r="A112" s="15"/>
      <c r="B112" s="15"/>
    </row>
    <row r="113" spans="1:2">
      <c r="A113" s="15"/>
      <c r="B113" s="15"/>
    </row>
    <row r="114" spans="1:2">
      <c r="A114" s="15"/>
      <c r="B114" s="15"/>
    </row>
    <row r="115" spans="1:2">
      <c r="A115" s="15"/>
      <c r="B115" s="15"/>
    </row>
    <row r="116" spans="1:2">
      <c r="A116" s="15"/>
      <c r="B116" s="15"/>
    </row>
    <row r="117" spans="1:2">
      <c r="A117" s="15"/>
      <c r="B117" s="15"/>
    </row>
    <row r="118" spans="1:2">
      <c r="A118" s="15"/>
      <c r="B118" s="15"/>
    </row>
    <row r="119" spans="1:2">
      <c r="A119" s="15"/>
      <c r="B119" s="15"/>
    </row>
    <row r="120" spans="1:2">
      <c r="A120" s="15"/>
      <c r="B120" s="15"/>
    </row>
    <row r="121" spans="1:2">
      <c r="A121" s="15"/>
      <c r="B121" s="15"/>
    </row>
    <row r="122" spans="1:2">
      <c r="A122" s="15"/>
      <c r="B122" s="15"/>
    </row>
    <row r="123" spans="1:2">
      <c r="A123" s="15"/>
      <c r="B123" s="15"/>
    </row>
    <row r="124" spans="1:2">
      <c r="A124" s="15"/>
      <c r="B124" s="15"/>
    </row>
    <row r="125" spans="1:2">
      <c r="A125" s="15"/>
      <c r="B125" s="15"/>
    </row>
    <row r="126" spans="1:2">
      <c r="A126" s="15"/>
      <c r="B126" s="15"/>
    </row>
    <row r="127" spans="1:2">
      <c r="A127" s="15"/>
      <c r="B127" s="15"/>
    </row>
    <row r="128" spans="1:2">
      <c r="A128" s="15"/>
      <c r="B128" s="15"/>
    </row>
    <row r="129" spans="1:2">
      <c r="A129" s="15"/>
      <c r="B129" s="15"/>
    </row>
    <row r="130" spans="1:2">
      <c r="A130" s="15"/>
      <c r="B130" s="15"/>
    </row>
    <row r="131" spans="1:2">
      <c r="A131" s="15"/>
      <c r="B131" s="15"/>
    </row>
    <row r="132" spans="1:2">
      <c r="A132" s="15"/>
      <c r="B132" s="15"/>
    </row>
    <row r="133" spans="1:2">
      <c r="A133" s="15"/>
      <c r="B133" s="15"/>
    </row>
    <row r="134" spans="1:2">
      <c r="A134" s="15"/>
      <c r="B134" s="15"/>
    </row>
    <row r="135" spans="1:2">
      <c r="A135" s="15"/>
      <c r="B135" s="15"/>
    </row>
    <row r="136" spans="1:2">
      <c r="A136" s="15"/>
      <c r="B136" s="15"/>
    </row>
    <row r="137" spans="1:2">
      <c r="A137" s="15"/>
      <c r="B137" s="15"/>
    </row>
    <row r="138" spans="1:2">
      <c r="A138" s="15"/>
      <c r="B138" s="15"/>
    </row>
    <row r="139" spans="1:2">
      <c r="A139" s="15"/>
      <c r="B139" s="15"/>
    </row>
    <row r="140" spans="1:2">
      <c r="A140" s="15"/>
      <c r="B140" s="15"/>
    </row>
    <row r="141" spans="1:2">
      <c r="A141" s="15"/>
      <c r="B141" s="15"/>
    </row>
    <row r="142" spans="1:2">
      <c r="A142" s="15"/>
      <c r="B142" s="15"/>
    </row>
    <row r="143" spans="1:2">
      <c r="A143" s="15"/>
      <c r="B143" s="15"/>
    </row>
    <row r="144" spans="1:2">
      <c r="A144" s="15"/>
      <c r="B144" s="15"/>
    </row>
    <row r="145" spans="1:2">
      <c r="A145" s="15"/>
      <c r="B145" s="15"/>
    </row>
    <row r="146" spans="1:2">
      <c r="A146" s="15"/>
      <c r="B146" s="15"/>
    </row>
    <row r="147" spans="1:2">
      <c r="A147" s="15"/>
      <c r="B147" s="15"/>
    </row>
    <row r="148" spans="1:2">
      <c r="A148" s="15"/>
      <c r="B148" s="15"/>
    </row>
    <row r="149" spans="1:2">
      <c r="A149" s="15"/>
      <c r="B149" s="15"/>
    </row>
    <row r="150" spans="1:2">
      <c r="A150" s="15"/>
      <c r="B150" s="15"/>
    </row>
    <row r="151" spans="1:2">
      <c r="A151" s="15"/>
      <c r="B151" s="15"/>
    </row>
    <row r="152" spans="1:2">
      <c r="A152" s="15"/>
      <c r="B152" s="15"/>
    </row>
    <row r="153" spans="1:2">
      <c r="A153" s="15"/>
      <c r="B153" s="15"/>
    </row>
    <row r="154" spans="1:2">
      <c r="A154" s="15"/>
      <c r="B154" s="15"/>
    </row>
    <row r="155" spans="1:2">
      <c r="A155" s="15"/>
      <c r="B155" s="15"/>
    </row>
    <row r="156" spans="1:2">
      <c r="A156" s="15"/>
      <c r="B156" s="15"/>
    </row>
    <row r="157" spans="1:2">
      <c r="A157" s="15"/>
      <c r="B157" s="15"/>
    </row>
    <row r="158" spans="1:2">
      <c r="A158" s="15"/>
      <c r="B158" s="15"/>
    </row>
    <row r="159" spans="1:2">
      <c r="A159" s="15"/>
      <c r="B159" s="15"/>
    </row>
    <row r="160" spans="1:2">
      <c r="A160" s="15"/>
      <c r="B160" s="15"/>
    </row>
    <row r="161" spans="1:2">
      <c r="A161" s="15"/>
      <c r="B161" s="15"/>
    </row>
    <row r="162" spans="1:2">
      <c r="A162" s="15"/>
      <c r="B162" s="15"/>
    </row>
    <row r="163" spans="1:2">
      <c r="A163" s="15"/>
      <c r="B163" s="15"/>
    </row>
    <row r="164" spans="1:2">
      <c r="A164" s="15"/>
      <c r="B164" s="15"/>
    </row>
    <row r="165" spans="1:2">
      <c r="A165" s="15"/>
      <c r="B165" s="15"/>
    </row>
    <row r="166" spans="1:2">
      <c r="A166" s="15"/>
      <c r="B166" s="15"/>
    </row>
    <row r="167" spans="1:2">
      <c r="A167" s="15"/>
      <c r="B167" s="15"/>
    </row>
    <row r="168" spans="1:2">
      <c r="A168" s="15"/>
      <c r="B168" s="15"/>
    </row>
    <row r="169" spans="1:2">
      <c r="A169" s="15"/>
      <c r="B169" s="15"/>
    </row>
    <row r="170" spans="1:2">
      <c r="A170" s="15"/>
      <c r="B170" s="15"/>
    </row>
    <row r="171" spans="1:2">
      <c r="A171" s="15"/>
      <c r="B171" s="15"/>
    </row>
    <row r="172" spans="1:2">
      <c r="A172" s="15"/>
      <c r="B172" s="15"/>
    </row>
    <row r="173" spans="1:2">
      <c r="A173" s="15"/>
      <c r="B173" s="15"/>
    </row>
    <row r="174" spans="1:2">
      <c r="A174" s="15"/>
      <c r="B174" s="15"/>
    </row>
    <row r="175" spans="1:2">
      <c r="A175" s="15"/>
      <c r="B175" s="15"/>
    </row>
    <row r="176" spans="1:2">
      <c r="A176" s="15"/>
      <c r="B176" s="15"/>
    </row>
    <row r="177" spans="1:2">
      <c r="A177" s="15"/>
      <c r="B177" s="15"/>
    </row>
    <row r="178" spans="1:2">
      <c r="A178" s="15"/>
      <c r="B178" s="15"/>
    </row>
    <row r="179" spans="1:2">
      <c r="A179" s="15"/>
      <c r="B179" s="15"/>
    </row>
    <row r="180" spans="1:2">
      <c r="A180" s="15"/>
      <c r="B180" s="15"/>
    </row>
    <row r="181" spans="1:2">
      <c r="A181" s="15"/>
      <c r="B181" s="15"/>
    </row>
    <row r="182" spans="1:2">
      <c r="A182" s="15"/>
      <c r="B182" s="15"/>
    </row>
    <row r="183" spans="1:2">
      <c r="A183" s="15"/>
      <c r="B183" s="15"/>
    </row>
    <row r="184" spans="1:2">
      <c r="A184" s="15"/>
      <c r="B184" s="15"/>
    </row>
    <row r="185" spans="1:2">
      <c r="A185" s="15"/>
      <c r="B185" s="15"/>
    </row>
    <row r="186" spans="1:2">
      <c r="A186" s="15"/>
      <c r="B186" s="15"/>
    </row>
    <row r="187" spans="1:2">
      <c r="A187" s="15"/>
      <c r="B187" s="15"/>
    </row>
    <row r="188" spans="1:2">
      <c r="A188" s="15"/>
      <c r="B188" s="15"/>
    </row>
    <row r="189" spans="1:2">
      <c r="A189" s="15"/>
      <c r="B189" s="15"/>
    </row>
    <row r="190" spans="1:2">
      <c r="A190" s="15"/>
      <c r="B190" s="15"/>
    </row>
    <row r="191" spans="1:2">
      <c r="A191" s="15"/>
      <c r="B191" s="15"/>
    </row>
    <row r="192" spans="1:2">
      <c r="A192" s="15"/>
      <c r="B192" s="15"/>
    </row>
    <row r="193" spans="1:2">
      <c r="A193" s="15"/>
      <c r="B193" s="15"/>
    </row>
    <row r="194" spans="1:2">
      <c r="A194" s="15"/>
      <c r="B194" s="15"/>
    </row>
    <row r="195" spans="1:2">
      <c r="A195" s="15"/>
      <c r="B195" s="15"/>
    </row>
    <row r="196" spans="1:2">
      <c r="A196" s="15"/>
      <c r="B196" s="15"/>
    </row>
    <row r="197" spans="1:2">
      <c r="A197" s="15"/>
      <c r="B197" s="15"/>
    </row>
    <row r="198" spans="1:2">
      <c r="A198" s="15"/>
      <c r="B198" s="15"/>
    </row>
    <row r="199" spans="1:2">
      <c r="A199" s="15"/>
      <c r="B199" s="15"/>
    </row>
    <row r="200" spans="1:2">
      <c r="A200" s="15"/>
      <c r="B200" s="15"/>
    </row>
    <row r="201" spans="1:2">
      <c r="A201" s="15"/>
      <c r="B201" s="15"/>
    </row>
    <row r="202" spans="1:2">
      <c r="A202" s="15"/>
      <c r="B202" s="15"/>
    </row>
    <row r="203" spans="1:2">
      <c r="A203" s="15"/>
      <c r="B203" s="15"/>
    </row>
    <row r="204" spans="1:2">
      <c r="A204" s="15"/>
      <c r="B204" s="15"/>
    </row>
    <row r="205" spans="1:2">
      <c r="A205" s="15"/>
      <c r="B205" s="15"/>
    </row>
    <row r="206" spans="1:2">
      <c r="A206" s="15"/>
      <c r="B206" s="15"/>
    </row>
    <row r="207" spans="1:2">
      <c r="A207" s="15"/>
      <c r="B207" s="15"/>
    </row>
    <row r="208" spans="1:2">
      <c r="A208" s="15"/>
      <c r="B208" s="15"/>
    </row>
    <row r="209" spans="1:2">
      <c r="A209" s="15"/>
      <c r="B209" s="15"/>
    </row>
    <row r="210" spans="1:2">
      <c r="A210" s="15"/>
      <c r="B210" s="15"/>
    </row>
    <row r="211" spans="1:2">
      <c r="A211" s="15"/>
      <c r="B211" s="15"/>
    </row>
    <row r="212" spans="1:2">
      <c r="A212" s="15"/>
      <c r="B212" s="15"/>
    </row>
    <row r="213" spans="1:2">
      <c r="A213" s="15"/>
      <c r="B213" s="15"/>
    </row>
    <row r="214" spans="1:2">
      <c r="A214" s="15"/>
      <c r="B214" s="15"/>
    </row>
    <row r="215" spans="1:2">
      <c r="A215" s="15"/>
      <c r="B215" s="15"/>
    </row>
    <row r="216" spans="1:2">
      <c r="A216" s="15"/>
      <c r="B216" s="15"/>
    </row>
    <row r="217" spans="1:2">
      <c r="A217" s="15"/>
      <c r="B217" s="15"/>
    </row>
    <row r="218" spans="1:2">
      <c r="A218" s="15"/>
      <c r="B218" s="15"/>
    </row>
    <row r="219" spans="1:2">
      <c r="A219" s="15"/>
      <c r="B219" s="15"/>
    </row>
    <row r="220" spans="1:2">
      <c r="A220" s="15"/>
      <c r="B220" s="15"/>
    </row>
    <row r="221" spans="1:2">
      <c r="A221" s="15"/>
      <c r="B221" s="15"/>
    </row>
    <row r="222" spans="1:2">
      <c r="A222" s="15"/>
      <c r="B222" s="15"/>
    </row>
    <row r="223" spans="1:2">
      <c r="A223" s="15"/>
      <c r="B223" s="15"/>
    </row>
    <row r="224" spans="1:2">
      <c r="A224" s="15"/>
      <c r="B224" s="15"/>
    </row>
    <row r="225" spans="1:2">
      <c r="A225" s="15"/>
      <c r="B225" s="15"/>
    </row>
    <row r="226" spans="1:2">
      <c r="A226" s="15"/>
      <c r="B226" s="15"/>
    </row>
    <row r="227" spans="1:2">
      <c r="A227" s="15"/>
      <c r="B227" s="15"/>
    </row>
    <row r="228" spans="1:2">
      <c r="A228" s="15"/>
      <c r="B228" s="15"/>
    </row>
    <row r="229" spans="1:2">
      <c r="A229" s="15"/>
      <c r="B229" s="15"/>
    </row>
    <row r="230" spans="1:2">
      <c r="A230" s="15"/>
      <c r="B230" s="15"/>
    </row>
    <row r="231" spans="1:2">
      <c r="A231" s="15"/>
      <c r="B231" s="15"/>
    </row>
    <row r="232" spans="1:2">
      <c r="A232" s="15"/>
      <c r="B232" s="15"/>
    </row>
    <row r="233" spans="1:2">
      <c r="A233" s="15"/>
      <c r="B233" s="15"/>
    </row>
    <row r="234" spans="1:2">
      <c r="A234" s="15"/>
      <c r="B234" s="15"/>
    </row>
    <row r="235" spans="1:2">
      <c r="A235" s="15"/>
      <c r="B235" s="15"/>
    </row>
    <row r="236" spans="1:2">
      <c r="A236" s="15"/>
      <c r="B236" s="15"/>
    </row>
    <row r="237" spans="1:2">
      <c r="A237" s="15"/>
      <c r="B237" s="15"/>
    </row>
    <row r="238" spans="1:2">
      <c r="A238" s="15"/>
      <c r="B238" s="15"/>
    </row>
    <row r="239" spans="1:2">
      <c r="A239" s="15"/>
      <c r="B239" s="15"/>
    </row>
    <row r="240" spans="1:2">
      <c r="A240" s="15"/>
      <c r="B240" s="15"/>
    </row>
    <row r="241" spans="1:2">
      <c r="A241" s="15"/>
      <c r="B241" s="15"/>
    </row>
    <row r="242" spans="1:2">
      <c r="A242" s="15"/>
      <c r="B242" s="15"/>
    </row>
    <row r="243" spans="1:2">
      <c r="A243" s="15"/>
      <c r="B243" s="15"/>
    </row>
    <row r="244" spans="1:2">
      <c r="A244" s="15"/>
      <c r="B244" s="15"/>
    </row>
  </sheetData>
  <sortState ref="A4:B75">
    <sortCondition ref="A4:A75"/>
    <sortCondition ref="B4:B75"/>
  </sortState>
  <mergeCells count="14">
    <mergeCell ref="A2:B2"/>
    <mergeCell ref="C1:AL1"/>
    <mergeCell ref="U2:W2"/>
    <mergeCell ref="X2:Z2"/>
    <mergeCell ref="AA2:AC2"/>
    <mergeCell ref="AD2:AF2"/>
    <mergeCell ref="AG2:AI2"/>
    <mergeCell ref="AJ2:AL2"/>
    <mergeCell ref="R2:T2"/>
    <mergeCell ref="C2:E2"/>
    <mergeCell ref="F2:H2"/>
    <mergeCell ref="I2:K2"/>
    <mergeCell ref="L2:N2"/>
    <mergeCell ref="O2:Q2"/>
  </mergeCells>
  <pageMargins left="0.7" right="0.7" top="0.75" bottom="0.75" header="0.3" footer="0.3"/>
  <pageSetup paperSize="9" scale="64" orientation="portrait" horizontalDpi="90" verticalDpi="90" r:id="rId1"/>
  <colBreaks count="2" manualBreakCount="2">
    <brk id="11" max="1048575" man="1"/>
    <brk id="23" max="1048575" man="1"/>
  </colBreaks>
</worksheet>
</file>

<file path=xl/worksheets/sheet4.xml><?xml version="1.0" encoding="utf-8"?>
<worksheet xmlns="http://schemas.openxmlformats.org/spreadsheetml/2006/main" xmlns:r="http://schemas.openxmlformats.org/officeDocument/2006/relationships">
  <dimension ref="A1:AV52"/>
  <sheetViews>
    <sheetView zoomScale="80" zoomScaleNormal="80" workbookViewId="0">
      <pane xSplit="2" ySplit="3" topLeftCell="C25" activePane="bottomRight" state="frozen"/>
      <selection pane="topRight" activeCell="C1" sqref="C1"/>
      <selection pane="bottomLeft" activeCell="A4" sqref="A4"/>
      <selection pane="bottomRight" activeCell="O30" sqref="O30"/>
    </sheetView>
  </sheetViews>
  <sheetFormatPr defaultRowHeight="14.5"/>
  <cols>
    <col min="1" max="1" width="29.81640625" customWidth="1"/>
    <col min="2" max="2" width="15.1796875" bestFit="1" customWidth="1"/>
    <col min="3" max="5" width="11.26953125" bestFit="1" customWidth="1"/>
    <col min="6" max="8" width="10.54296875" style="95" bestFit="1" customWidth="1"/>
    <col min="9" max="11" width="11.453125" bestFit="1" customWidth="1"/>
    <col min="12" max="14" width="10.54296875" bestFit="1" customWidth="1"/>
    <col min="15" max="17" width="13.7265625" bestFit="1" customWidth="1"/>
    <col min="18" max="18" width="13.81640625" customWidth="1"/>
    <col min="19" max="19" width="12.81640625" bestFit="1" customWidth="1"/>
    <col min="20" max="20" width="17.81640625" bestFit="1" customWidth="1"/>
    <col min="21" max="23" width="14.54296875" bestFit="1" customWidth="1"/>
    <col min="24" max="24" width="17" bestFit="1" customWidth="1"/>
    <col min="25" max="25" width="12.1796875" customWidth="1"/>
    <col min="26" max="27" width="17" bestFit="1" customWidth="1"/>
    <col min="28" max="28" width="12.1796875" customWidth="1"/>
    <col min="29" max="29" width="17" bestFit="1" customWidth="1"/>
    <col min="30" max="32" width="14.453125" bestFit="1" customWidth="1"/>
    <col min="33" max="33" width="15.54296875" bestFit="1" customWidth="1"/>
    <col min="34" max="34" width="12.1796875" customWidth="1"/>
    <col min="35" max="35" width="15.54296875" bestFit="1" customWidth="1"/>
    <col min="36" max="38" width="12.7265625" bestFit="1" customWidth="1"/>
  </cols>
  <sheetData>
    <row r="1" spans="1:48" ht="19" thickBot="1">
      <c r="C1" s="104" t="s">
        <v>28</v>
      </c>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7"/>
    </row>
    <row r="2" spans="1:48" ht="33" customHeight="1" thickBot="1">
      <c r="A2" s="107" t="s">
        <v>27</v>
      </c>
      <c r="B2" s="108"/>
      <c r="C2" s="96">
        <v>44316</v>
      </c>
      <c r="D2" s="97"/>
      <c r="E2" s="98"/>
      <c r="F2" s="96">
        <v>44347</v>
      </c>
      <c r="G2" s="97"/>
      <c r="H2" s="98"/>
      <c r="I2" s="96">
        <v>44377</v>
      </c>
      <c r="J2" s="97"/>
      <c r="K2" s="98"/>
      <c r="L2" s="96">
        <v>44408</v>
      </c>
      <c r="M2" s="97"/>
      <c r="N2" s="98"/>
      <c r="O2" s="96">
        <v>44439</v>
      </c>
      <c r="P2" s="97"/>
      <c r="Q2" s="98"/>
      <c r="R2" s="96">
        <v>44469</v>
      </c>
      <c r="S2" s="97"/>
      <c r="T2" s="98"/>
      <c r="U2" s="96">
        <v>44500</v>
      </c>
      <c r="V2" s="97"/>
      <c r="W2" s="98"/>
      <c r="X2" s="96">
        <v>44530</v>
      </c>
      <c r="Y2" s="97"/>
      <c r="Z2" s="98"/>
      <c r="AA2" s="96">
        <v>44561</v>
      </c>
      <c r="AB2" s="97"/>
      <c r="AC2" s="98"/>
      <c r="AD2" s="96">
        <v>44592</v>
      </c>
      <c r="AE2" s="97"/>
      <c r="AF2" s="98"/>
      <c r="AG2" s="96">
        <v>44620</v>
      </c>
      <c r="AH2" s="97"/>
      <c r="AI2" s="98"/>
      <c r="AJ2" s="96">
        <v>44651</v>
      </c>
      <c r="AK2" s="97"/>
      <c r="AL2" s="98"/>
      <c r="AM2" s="7"/>
    </row>
    <row r="3" spans="1:48" ht="40.5" customHeight="1" thickBot="1">
      <c r="A3" s="32" t="s">
        <v>69</v>
      </c>
      <c r="B3" s="31" t="s">
        <v>70</v>
      </c>
      <c r="C3" s="4" t="s">
        <v>33</v>
      </c>
      <c r="D3" s="5" t="s">
        <v>34</v>
      </c>
      <c r="E3" s="6" t="s">
        <v>35</v>
      </c>
      <c r="F3" s="83" t="s">
        <v>36</v>
      </c>
      <c r="G3" s="84" t="s">
        <v>37</v>
      </c>
      <c r="H3" s="85" t="s">
        <v>38</v>
      </c>
      <c r="I3" s="4" t="s">
        <v>39</v>
      </c>
      <c r="J3" s="5" t="s">
        <v>40</v>
      </c>
      <c r="K3" s="6" t="s">
        <v>41</v>
      </c>
      <c r="L3" s="4" t="s">
        <v>42</v>
      </c>
      <c r="M3" s="5" t="s">
        <v>43</v>
      </c>
      <c r="N3" s="6" t="s">
        <v>44</v>
      </c>
      <c r="O3" s="4" t="s">
        <v>45</v>
      </c>
      <c r="P3" s="5" t="s">
        <v>46</v>
      </c>
      <c r="Q3" s="6" t="s">
        <v>47</v>
      </c>
      <c r="R3" s="4" t="s">
        <v>48</v>
      </c>
      <c r="S3" s="5" t="s">
        <v>49</v>
      </c>
      <c r="T3" s="6" t="s">
        <v>50</v>
      </c>
      <c r="U3" s="4" t="s">
        <v>51</v>
      </c>
      <c r="V3" s="5" t="s">
        <v>52</v>
      </c>
      <c r="W3" s="6" t="s">
        <v>53</v>
      </c>
      <c r="X3" s="4" t="s">
        <v>54</v>
      </c>
      <c r="Y3" s="5" t="s">
        <v>55</v>
      </c>
      <c r="Z3" s="6" t="s">
        <v>56</v>
      </c>
      <c r="AA3" s="4" t="s">
        <v>57</v>
      </c>
      <c r="AB3" s="5" t="s">
        <v>58</v>
      </c>
      <c r="AC3" s="6" t="s">
        <v>59</v>
      </c>
      <c r="AD3" s="4" t="s">
        <v>60</v>
      </c>
      <c r="AE3" s="5" t="s">
        <v>61</v>
      </c>
      <c r="AF3" s="6" t="s">
        <v>62</v>
      </c>
      <c r="AG3" s="4" t="s">
        <v>63</v>
      </c>
      <c r="AH3" s="5" t="s">
        <v>64</v>
      </c>
      <c r="AI3" s="6" t="s">
        <v>65</v>
      </c>
      <c r="AJ3" s="4" t="s">
        <v>66</v>
      </c>
      <c r="AK3" s="5" t="s">
        <v>67</v>
      </c>
      <c r="AL3" s="6" t="s">
        <v>68</v>
      </c>
      <c r="AM3" s="7"/>
    </row>
    <row r="4" spans="1:48" ht="15.5">
      <c r="A4" s="33" t="s">
        <v>0</v>
      </c>
      <c r="B4" s="18" t="s">
        <v>71</v>
      </c>
      <c r="C4" s="24">
        <f t="shared" ref="C4:D6" si="0">SUM(C7,C10,C13,C16,C19,C22,C25,C28,C31,C34,C37,C40,C43,C46)</f>
        <v>169</v>
      </c>
      <c r="D4" s="25">
        <f t="shared" si="0"/>
        <v>164</v>
      </c>
      <c r="E4" s="23">
        <f>D4-C4</f>
        <v>-5</v>
      </c>
      <c r="F4" s="86">
        <f t="shared" ref="F4:G6" si="1">SUM(F7,F10,F13,F16,F19,F22,F25,F28,F31,F34,F37,F40,F43,F46)</f>
        <v>169</v>
      </c>
      <c r="G4" s="87">
        <f t="shared" si="1"/>
        <v>176</v>
      </c>
      <c r="H4" s="88">
        <f>G4-F4</f>
        <v>7</v>
      </c>
      <c r="I4" s="24">
        <f t="shared" ref="I4:J6" si="2">SUM(I7,I10,I13,I16,I19,I22,I25,I28,I31,I34,I37,I40,I43,I46)</f>
        <v>169</v>
      </c>
      <c r="J4" s="25">
        <f t="shared" si="2"/>
        <v>179</v>
      </c>
      <c r="K4" s="23">
        <f>J4-I4</f>
        <v>10</v>
      </c>
      <c r="L4" s="24">
        <f t="shared" ref="L4:M6" si="3">SUM(L7,L10,L13,L16,L19,L22,L25,L28,L31,L34,L37,L40,L43,L46)</f>
        <v>169</v>
      </c>
      <c r="M4" s="25">
        <f t="shared" si="3"/>
        <v>177</v>
      </c>
      <c r="N4" s="23">
        <f>M4-L4</f>
        <v>8</v>
      </c>
      <c r="O4" s="24">
        <f t="shared" ref="O4:P6" si="4">SUM(O7,O10,O13,O16,O19,O22,O25,O28,O31,O34,O37,O40,O43,O46)</f>
        <v>169</v>
      </c>
      <c r="P4" s="25">
        <f t="shared" si="4"/>
        <v>112</v>
      </c>
      <c r="Q4" s="23">
        <f>P4-O4</f>
        <v>-57</v>
      </c>
      <c r="R4" s="24">
        <f t="shared" ref="R4:S6" si="5">SUM(R7,R10,R13,R16,R19,R22,R25,R28,R31,R34,R37,R40,R43,R46)</f>
        <v>169</v>
      </c>
      <c r="S4" s="25">
        <f t="shared" si="5"/>
        <v>97</v>
      </c>
      <c r="T4" s="23">
        <f>S4-R4</f>
        <v>-72</v>
      </c>
      <c r="U4" s="24">
        <f t="shared" ref="U4:V6" si="6">SUM(U7,U10,U13,U16,U19,U22,U25,U28,U31,U34,U37,U40,U43,U46)</f>
        <v>374</v>
      </c>
      <c r="V4" s="25">
        <f t="shared" si="6"/>
        <v>100</v>
      </c>
      <c r="W4" s="23">
        <f>V4-U4</f>
        <v>-274</v>
      </c>
      <c r="X4" s="24">
        <f t="shared" ref="X4:Y6" si="7">SUM(X7,X10,X13,X16,X19,X22,X25,X28,X31,X34,X37,X40,X43,X46)</f>
        <v>374</v>
      </c>
      <c r="Y4" s="25">
        <f t="shared" si="7"/>
        <v>0</v>
      </c>
      <c r="Z4" s="23">
        <f>Y4-X4</f>
        <v>-374</v>
      </c>
      <c r="AA4" s="24">
        <f t="shared" ref="AA4:AB6" si="8">SUM(AA7,AA10,AA13,AA16,AA19,AA22,AA25,AA28,AA31,AA34,AA37,AA40,AA43,AA46)</f>
        <v>374</v>
      </c>
      <c r="AB4" s="25">
        <f t="shared" si="8"/>
        <v>0</v>
      </c>
      <c r="AC4" s="23">
        <f>AB4-AA4</f>
        <v>-374</v>
      </c>
      <c r="AD4" s="24">
        <f t="shared" ref="AD4:AE6" si="9">SUM(AD7,AD10,AD13,AD16,AD19,AD22,AD25,AD28,AD31,AD34,AD37,AD40,AD43,AD46)</f>
        <v>39</v>
      </c>
      <c r="AE4" s="25">
        <f t="shared" si="9"/>
        <v>0</v>
      </c>
      <c r="AF4" s="23">
        <f>AE4-AD4</f>
        <v>-39</v>
      </c>
      <c r="AG4" s="24">
        <f t="shared" ref="AG4:AH6" si="10">SUM(AG7,AG10,AG13,AG16,AG19,AG22,AG25,AG28,AG31,AG34,AG37,AG40,AG43,AG46)</f>
        <v>374</v>
      </c>
      <c r="AH4" s="25">
        <f t="shared" si="10"/>
        <v>0</v>
      </c>
      <c r="AI4" s="23">
        <f>AH4-AG4</f>
        <v>-374</v>
      </c>
      <c r="AJ4" s="24">
        <f t="shared" ref="AJ4:AK6" si="11">SUM(AJ7,AJ10,AJ13,AJ16,AJ19,AJ22,AJ25,AJ28,AJ31,AJ34,AJ37,AJ40,AJ43,AJ46)</f>
        <v>374</v>
      </c>
      <c r="AK4" s="25">
        <f t="shared" si="11"/>
        <v>0</v>
      </c>
      <c r="AL4" s="23">
        <f>AK4-AJ4</f>
        <v>-374</v>
      </c>
      <c r="AM4" s="15"/>
      <c r="AN4" s="15"/>
      <c r="AO4" s="15"/>
      <c r="AP4" s="15"/>
      <c r="AQ4" s="15"/>
      <c r="AR4" s="15"/>
      <c r="AS4" s="15"/>
      <c r="AT4" s="15"/>
      <c r="AU4" s="15"/>
    </row>
    <row r="5" spans="1:48" ht="15.5">
      <c r="A5" s="34" t="s">
        <v>0</v>
      </c>
      <c r="B5" s="19" t="s">
        <v>25</v>
      </c>
      <c r="C5" s="24">
        <f t="shared" si="0"/>
        <v>130</v>
      </c>
      <c r="D5" s="25">
        <f t="shared" si="0"/>
        <v>100</v>
      </c>
      <c r="E5" s="26">
        <f t="shared" ref="E5:E48" si="12">D5-C5</f>
        <v>-30</v>
      </c>
      <c r="F5" s="86">
        <f t="shared" si="1"/>
        <v>130</v>
      </c>
      <c r="G5" s="87">
        <f t="shared" si="1"/>
        <v>92</v>
      </c>
      <c r="H5" s="89">
        <f t="shared" ref="H5:H48" si="13">G5-F5</f>
        <v>-38</v>
      </c>
      <c r="I5" s="24">
        <f t="shared" si="2"/>
        <v>130</v>
      </c>
      <c r="J5" s="25">
        <f t="shared" si="2"/>
        <v>116</v>
      </c>
      <c r="K5" s="26">
        <f t="shared" ref="K5:K9" si="14">J5-I5</f>
        <v>-14</v>
      </c>
      <c r="L5" s="24">
        <f t="shared" si="3"/>
        <v>130</v>
      </c>
      <c r="M5" s="25">
        <f t="shared" si="3"/>
        <v>105</v>
      </c>
      <c r="N5" s="26">
        <f t="shared" ref="N5:N6" si="15">M5-L5</f>
        <v>-25</v>
      </c>
      <c r="O5" s="24">
        <f t="shared" si="4"/>
        <v>130</v>
      </c>
      <c r="P5" s="25">
        <f t="shared" si="4"/>
        <v>49</v>
      </c>
      <c r="Q5" s="26">
        <f t="shared" ref="Q5:Q9" si="16">P5-O5</f>
        <v>-81</v>
      </c>
      <c r="R5" s="24">
        <f t="shared" si="5"/>
        <v>130</v>
      </c>
      <c r="S5" s="25">
        <f t="shared" si="5"/>
        <v>13</v>
      </c>
      <c r="T5" s="26">
        <f t="shared" ref="T5:T9" si="17">S5-R5</f>
        <v>-117</v>
      </c>
      <c r="U5" s="24">
        <f t="shared" si="6"/>
        <v>335</v>
      </c>
      <c r="V5" s="25">
        <f t="shared" si="6"/>
        <v>3</v>
      </c>
      <c r="W5" s="26">
        <f t="shared" ref="W5:W9" si="18">V5-U5</f>
        <v>-332</v>
      </c>
      <c r="X5" s="24">
        <f t="shared" si="7"/>
        <v>335</v>
      </c>
      <c r="Y5" s="25">
        <f t="shared" si="7"/>
        <v>0</v>
      </c>
      <c r="Z5" s="26">
        <f t="shared" ref="Z5:Z9" si="19">Y5-X5</f>
        <v>-335</v>
      </c>
      <c r="AA5" s="24">
        <f t="shared" si="8"/>
        <v>335</v>
      </c>
      <c r="AB5" s="25">
        <f t="shared" si="8"/>
        <v>0</v>
      </c>
      <c r="AC5" s="26">
        <f t="shared" ref="AC5:AC9" si="20">AB5-AA5</f>
        <v>-335</v>
      </c>
      <c r="AD5" s="24">
        <f t="shared" si="9"/>
        <v>0</v>
      </c>
      <c r="AE5" s="25">
        <f t="shared" si="9"/>
        <v>0</v>
      </c>
      <c r="AF5" s="26">
        <f t="shared" ref="AF5:AF9" si="21">AE5-AD5</f>
        <v>0</v>
      </c>
      <c r="AG5" s="24">
        <f t="shared" si="10"/>
        <v>335</v>
      </c>
      <c r="AH5" s="25">
        <f t="shared" si="10"/>
        <v>0</v>
      </c>
      <c r="AI5" s="26">
        <f t="shared" ref="AI5:AI9" si="22">AH5-AG5</f>
        <v>-335</v>
      </c>
      <c r="AJ5" s="24">
        <f t="shared" si="11"/>
        <v>335</v>
      </c>
      <c r="AK5" s="25">
        <f t="shared" si="11"/>
        <v>0</v>
      </c>
      <c r="AL5" s="26">
        <f t="shared" ref="AL5:AL9" si="23">AK5-AJ5</f>
        <v>-335</v>
      </c>
      <c r="AM5" s="15"/>
      <c r="AN5" s="15"/>
      <c r="AO5" s="15"/>
      <c r="AP5" s="15"/>
      <c r="AQ5" s="15"/>
      <c r="AR5" s="15"/>
      <c r="AS5" s="15"/>
      <c r="AT5" s="15"/>
      <c r="AU5" s="15"/>
      <c r="AV5" s="15"/>
    </row>
    <row r="6" spans="1:48" ht="16" thickBot="1">
      <c r="A6" s="35" t="s">
        <v>0</v>
      </c>
      <c r="B6" s="20" t="s">
        <v>24</v>
      </c>
      <c r="C6" s="24">
        <f t="shared" si="0"/>
        <v>39</v>
      </c>
      <c r="D6" s="28">
        <f t="shared" si="0"/>
        <v>64</v>
      </c>
      <c r="E6" s="29">
        <f t="shared" si="12"/>
        <v>25</v>
      </c>
      <c r="F6" s="86">
        <f t="shared" si="1"/>
        <v>39</v>
      </c>
      <c r="G6" s="90">
        <f t="shared" si="1"/>
        <v>84</v>
      </c>
      <c r="H6" s="91">
        <f t="shared" si="13"/>
        <v>45</v>
      </c>
      <c r="I6" s="24">
        <f t="shared" si="2"/>
        <v>39</v>
      </c>
      <c r="J6" s="28">
        <f t="shared" si="2"/>
        <v>63</v>
      </c>
      <c r="K6" s="29">
        <f t="shared" si="14"/>
        <v>24</v>
      </c>
      <c r="L6" s="24">
        <f t="shared" si="3"/>
        <v>39</v>
      </c>
      <c r="M6" s="28">
        <f t="shared" si="3"/>
        <v>76</v>
      </c>
      <c r="N6" s="29">
        <f t="shared" si="15"/>
        <v>37</v>
      </c>
      <c r="O6" s="24">
        <f t="shared" si="4"/>
        <v>39</v>
      </c>
      <c r="P6" s="28">
        <f t="shared" si="4"/>
        <v>63</v>
      </c>
      <c r="Q6" s="29">
        <f t="shared" si="16"/>
        <v>24</v>
      </c>
      <c r="R6" s="24">
        <f t="shared" si="5"/>
        <v>39</v>
      </c>
      <c r="S6" s="28">
        <f t="shared" si="5"/>
        <v>84</v>
      </c>
      <c r="T6" s="29">
        <f t="shared" si="17"/>
        <v>45</v>
      </c>
      <c r="U6" s="24">
        <f t="shared" si="6"/>
        <v>39</v>
      </c>
      <c r="V6" s="28">
        <f t="shared" si="6"/>
        <v>97</v>
      </c>
      <c r="W6" s="29">
        <f t="shared" si="18"/>
        <v>58</v>
      </c>
      <c r="X6" s="24">
        <f t="shared" si="7"/>
        <v>39</v>
      </c>
      <c r="Y6" s="28">
        <f t="shared" si="7"/>
        <v>0</v>
      </c>
      <c r="Z6" s="29">
        <f t="shared" si="19"/>
        <v>-39</v>
      </c>
      <c r="AA6" s="24">
        <f t="shared" si="8"/>
        <v>39</v>
      </c>
      <c r="AB6" s="28">
        <f t="shared" si="8"/>
        <v>0</v>
      </c>
      <c r="AC6" s="29">
        <f t="shared" si="20"/>
        <v>-39</v>
      </c>
      <c r="AD6" s="24">
        <f t="shared" si="9"/>
        <v>39</v>
      </c>
      <c r="AE6" s="28">
        <f t="shared" si="9"/>
        <v>0</v>
      </c>
      <c r="AF6" s="29">
        <f t="shared" si="21"/>
        <v>-39</v>
      </c>
      <c r="AG6" s="24">
        <f t="shared" si="10"/>
        <v>39</v>
      </c>
      <c r="AH6" s="28">
        <f t="shared" si="10"/>
        <v>0</v>
      </c>
      <c r="AI6" s="29">
        <f t="shared" si="22"/>
        <v>-39</v>
      </c>
      <c r="AJ6" s="24">
        <f t="shared" si="11"/>
        <v>39</v>
      </c>
      <c r="AK6" s="28">
        <f t="shared" si="11"/>
        <v>0</v>
      </c>
      <c r="AL6" s="29">
        <f t="shared" si="23"/>
        <v>-39</v>
      </c>
      <c r="AM6" s="15"/>
      <c r="AN6" s="15"/>
      <c r="AO6" s="15"/>
      <c r="AP6" s="15"/>
      <c r="AQ6" s="15"/>
      <c r="AR6" s="15"/>
      <c r="AS6" s="15"/>
      <c r="AT6" s="15"/>
      <c r="AU6" s="15"/>
      <c r="AV6" s="15"/>
    </row>
    <row r="7" spans="1:48" ht="15.5">
      <c r="A7" s="33" t="s">
        <v>5</v>
      </c>
      <c r="B7" s="18" t="s">
        <v>71</v>
      </c>
      <c r="C7" s="21">
        <f>SUM(C8,C9)</f>
        <v>16</v>
      </c>
      <c r="D7" s="22">
        <v>6</v>
      </c>
      <c r="E7" s="23">
        <f t="shared" si="12"/>
        <v>-10</v>
      </c>
      <c r="F7" s="92">
        <f>SUM(F8,F9)</f>
        <v>16</v>
      </c>
      <c r="G7" s="93">
        <v>4</v>
      </c>
      <c r="H7" s="88">
        <f t="shared" si="13"/>
        <v>-12</v>
      </c>
      <c r="I7" s="21">
        <f t="shared" ref="I7" si="24">SUM(I8,I9)</f>
        <v>16</v>
      </c>
      <c r="J7" s="22">
        <v>11</v>
      </c>
      <c r="K7" s="23">
        <f t="shared" si="14"/>
        <v>-5</v>
      </c>
      <c r="L7" s="21">
        <f t="shared" ref="L7" si="25">SUM(L8,L9)</f>
        <v>16</v>
      </c>
      <c r="M7" s="22">
        <v>12</v>
      </c>
      <c r="N7" s="23">
        <v>-4</v>
      </c>
      <c r="O7" s="21">
        <f t="shared" ref="O7" si="26">SUM(O8,O9)</f>
        <v>16</v>
      </c>
      <c r="P7" s="22">
        <v>4</v>
      </c>
      <c r="Q7" s="23">
        <f t="shared" si="16"/>
        <v>-12</v>
      </c>
      <c r="R7" s="21">
        <f t="shared" ref="R7" si="27">SUM(R8,R9)</f>
        <v>16</v>
      </c>
      <c r="S7" s="22">
        <v>10</v>
      </c>
      <c r="T7" s="23">
        <f t="shared" si="17"/>
        <v>-6</v>
      </c>
      <c r="U7" s="21">
        <f t="shared" ref="U7" si="28">SUM(U8,U9)</f>
        <v>28</v>
      </c>
      <c r="V7" s="22">
        <v>1</v>
      </c>
      <c r="W7" s="23">
        <f t="shared" si="18"/>
        <v>-27</v>
      </c>
      <c r="X7" s="21">
        <f t="shared" ref="X7:Y7" si="29">SUM(X8,X9)</f>
        <v>28</v>
      </c>
      <c r="Y7" s="22">
        <f t="shared" si="29"/>
        <v>0</v>
      </c>
      <c r="Z7" s="23">
        <f t="shared" si="19"/>
        <v>-28</v>
      </c>
      <c r="AA7" s="21">
        <f t="shared" ref="AA7:AB7" si="30">SUM(AA8,AA9)</f>
        <v>28</v>
      </c>
      <c r="AB7" s="22">
        <f t="shared" si="30"/>
        <v>0</v>
      </c>
      <c r="AC7" s="23">
        <f t="shared" si="20"/>
        <v>-28</v>
      </c>
      <c r="AD7" s="21">
        <f t="shared" ref="AD7:AE7" si="31">SUM(AD8,AD9)</f>
        <v>7</v>
      </c>
      <c r="AE7" s="22">
        <f t="shared" si="31"/>
        <v>0</v>
      </c>
      <c r="AF7" s="23">
        <f t="shared" si="21"/>
        <v>-7</v>
      </c>
      <c r="AG7" s="21">
        <f t="shared" ref="AG7:AH7" si="32">SUM(AG8,AG9)</f>
        <v>28</v>
      </c>
      <c r="AH7" s="22">
        <f t="shared" si="32"/>
        <v>0</v>
      </c>
      <c r="AI7" s="23">
        <f t="shared" si="22"/>
        <v>-28</v>
      </c>
      <c r="AJ7" s="21">
        <f t="shared" ref="AJ7:AK7" si="33">SUM(AJ8,AJ9)</f>
        <v>28</v>
      </c>
      <c r="AK7" s="22">
        <f t="shared" si="33"/>
        <v>0</v>
      </c>
      <c r="AL7" s="23">
        <f t="shared" si="23"/>
        <v>-28</v>
      </c>
      <c r="AM7" s="15"/>
      <c r="AN7" s="15"/>
      <c r="AO7" s="15"/>
      <c r="AP7" s="15"/>
      <c r="AQ7" s="15"/>
      <c r="AR7" s="15"/>
      <c r="AS7" s="15"/>
      <c r="AT7" s="15"/>
      <c r="AU7" s="15"/>
      <c r="AV7" s="15"/>
    </row>
    <row r="8" spans="1:48" ht="15.5">
      <c r="A8" s="34" t="s">
        <v>5</v>
      </c>
      <c r="B8" s="19" t="s">
        <v>25</v>
      </c>
      <c r="C8" s="24">
        <v>9</v>
      </c>
      <c r="D8" s="25">
        <v>5</v>
      </c>
      <c r="E8" s="26">
        <f t="shared" si="12"/>
        <v>-4</v>
      </c>
      <c r="F8" s="86">
        <f>C8</f>
        <v>9</v>
      </c>
      <c r="G8" s="87">
        <v>1</v>
      </c>
      <c r="H8" s="89">
        <f t="shared" si="13"/>
        <v>-8</v>
      </c>
      <c r="I8" s="24">
        <f t="shared" ref="I8:I9" si="34">F8</f>
        <v>9</v>
      </c>
      <c r="J8" s="25">
        <v>6</v>
      </c>
      <c r="K8" s="26">
        <f t="shared" si="14"/>
        <v>-3</v>
      </c>
      <c r="L8" s="24">
        <f t="shared" ref="L8:L9" si="35">I8</f>
        <v>9</v>
      </c>
      <c r="M8" s="25">
        <v>1</v>
      </c>
      <c r="N8" s="26">
        <v>-8</v>
      </c>
      <c r="O8" s="24">
        <f t="shared" ref="O8:O9" si="36">L8</f>
        <v>9</v>
      </c>
      <c r="P8" s="25">
        <v>2</v>
      </c>
      <c r="Q8" s="26">
        <f t="shared" si="16"/>
        <v>-7</v>
      </c>
      <c r="R8" s="24">
        <f t="shared" ref="R8:R9" si="37">O8</f>
        <v>9</v>
      </c>
      <c r="S8" s="25">
        <v>1</v>
      </c>
      <c r="T8" s="26">
        <f t="shared" si="17"/>
        <v>-8</v>
      </c>
      <c r="U8" s="24">
        <f>28-U9</f>
        <v>21</v>
      </c>
      <c r="V8" s="25">
        <v>0</v>
      </c>
      <c r="W8" s="26">
        <f t="shared" si="18"/>
        <v>-21</v>
      </c>
      <c r="X8" s="24">
        <f t="shared" ref="X8:X9" si="38">U8</f>
        <v>21</v>
      </c>
      <c r="Y8" s="25"/>
      <c r="Z8" s="26">
        <f t="shared" si="19"/>
        <v>-21</v>
      </c>
      <c r="AA8" s="24">
        <f t="shared" ref="AA8:AA9" si="39">X8</f>
        <v>21</v>
      </c>
      <c r="AB8" s="25"/>
      <c r="AC8" s="26">
        <f t="shared" si="20"/>
        <v>-21</v>
      </c>
      <c r="AD8" s="24">
        <v>0</v>
      </c>
      <c r="AE8" s="25"/>
      <c r="AF8" s="26">
        <f t="shared" si="21"/>
        <v>0</v>
      </c>
      <c r="AG8" s="24">
        <f>AA8</f>
        <v>21</v>
      </c>
      <c r="AH8" s="25"/>
      <c r="AI8" s="26">
        <f t="shared" si="22"/>
        <v>-21</v>
      </c>
      <c r="AJ8" s="24">
        <f t="shared" ref="AJ8:AJ9" si="40">AG8</f>
        <v>21</v>
      </c>
      <c r="AK8" s="25"/>
      <c r="AL8" s="26">
        <f t="shared" si="23"/>
        <v>-21</v>
      </c>
      <c r="AM8" s="15"/>
      <c r="AN8" s="15"/>
      <c r="AO8" s="15"/>
      <c r="AP8" s="15"/>
      <c r="AQ8" s="15"/>
      <c r="AR8" s="15"/>
      <c r="AS8" s="15"/>
      <c r="AT8" s="15"/>
      <c r="AU8" s="15"/>
      <c r="AV8" s="15"/>
    </row>
    <row r="9" spans="1:48" ht="16" thickBot="1">
      <c r="A9" s="35" t="s">
        <v>5</v>
      </c>
      <c r="B9" s="20" t="s">
        <v>24</v>
      </c>
      <c r="C9" s="27">
        <v>7</v>
      </c>
      <c r="D9" s="28">
        <v>1</v>
      </c>
      <c r="E9" s="29">
        <f t="shared" si="12"/>
        <v>-6</v>
      </c>
      <c r="F9" s="94">
        <f>C9</f>
        <v>7</v>
      </c>
      <c r="G9" s="90">
        <v>3</v>
      </c>
      <c r="H9" s="91">
        <f t="shared" si="13"/>
        <v>-4</v>
      </c>
      <c r="I9" s="27">
        <f t="shared" si="34"/>
        <v>7</v>
      </c>
      <c r="J9" s="28">
        <v>5</v>
      </c>
      <c r="K9" s="29">
        <f t="shared" si="14"/>
        <v>-2</v>
      </c>
      <c r="L9" s="27">
        <f t="shared" si="35"/>
        <v>7</v>
      </c>
      <c r="M9" s="28">
        <v>11</v>
      </c>
      <c r="N9" s="29">
        <v>4</v>
      </c>
      <c r="O9" s="27">
        <f t="shared" si="36"/>
        <v>7</v>
      </c>
      <c r="P9" s="28">
        <v>2</v>
      </c>
      <c r="Q9" s="29">
        <f t="shared" si="16"/>
        <v>-5</v>
      </c>
      <c r="R9" s="27">
        <f t="shared" si="37"/>
        <v>7</v>
      </c>
      <c r="S9" s="28">
        <v>9</v>
      </c>
      <c r="T9" s="29">
        <f t="shared" si="17"/>
        <v>2</v>
      </c>
      <c r="U9" s="27">
        <f t="shared" ref="U9" si="41">R9</f>
        <v>7</v>
      </c>
      <c r="V9" s="28">
        <v>1</v>
      </c>
      <c r="W9" s="29">
        <f t="shared" si="18"/>
        <v>-6</v>
      </c>
      <c r="X9" s="27">
        <f t="shared" si="38"/>
        <v>7</v>
      </c>
      <c r="Y9" s="28"/>
      <c r="Z9" s="29">
        <f t="shared" si="19"/>
        <v>-7</v>
      </c>
      <c r="AA9" s="27">
        <f t="shared" si="39"/>
        <v>7</v>
      </c>
      <c r="AB9" s="28"/>
      <c r="AC9" s="29">
        <f t="shared" si="20"/>
        <v>-7</v>
      </c>
      <c r="AD9" s="27">
        <f t="shared" ref="AD9" si="42">AA9</f>
        <v>7</v>
      </c>
      <c r="AE9" s="28"/>
      <c r="AF9" s="29">
        <f t="shared" si="21"/>
        <v>-7</v>
      </c>
      <c r="AG9" s="27">
        <f t="shared" ref="AG9" si="43">AD9</f>
        <v>7</v>
      </c>
      <c r="AH9" s="28"/>
      <c r="AI9" s="29">
        <f t="shared" si="22"/>
        <v>-7</v>
      </c>
      <c r="AJ9" s="27">
        <f t="shared" si="40"/>
        <v>7</v>
      </c>
      <c r="AK9" s="28"/>
      <c r="AL9" s="29">
        <f t="shared" si="23"/>
        <v>-7</v>
      </c>
      <c r="AM9" s="15"/>
      <c r="AN9" s="15"/>
      <c r="AO9" s="15"/>
      <c r="AP9" s="15"/>
      <c r="AQ9" s="15"/>
      <c r="AR9" s="15"/>
      <c r="AS9" s="15"/>
      <c r="AT9" s="15"/>
      <c r="AU9" s="15"/>
      <c r="AV9" s="15"/>
    </row>
    <row r="10" spans="1:48" ht="15.5">
      <c r="A10" s="33" t="s">
        <v>6</v>
      </c>
      <c r="B10" s="18" t="s">
        <v>71</v>
      </c>
      <c r="C10" s="92" t="s">
        <v>88</v>
      </c>
      <c r="D10" s="93" t="s">
        <v>88</v>
      </c>
      <c r="E10" s="88" t="s">
        <v>88</v>
      </c>
      <c r="F10" s="92" t="s">
        <v>88</v>
      </c>
      <c r="G10" s="93" t="s">
        <v>88</v>
      </c>
      <c r="H10" s="88" t="s">
        <v>88</v>
      </c>
      <c r="I10" s="92" t="s">
        <v>88</v>
      </c>
      <c r="J10" s="93" t="s">
        <v>88</v>
      </c>
      <c r="K10" s="88" t="s">
        <v>88</v>
      </c>
      <c r="L10" s="92" t="s">
        <v>88</v>
      </c>
      <c r="M10" s="93" t="s">
        <v>88</v>
      </c>
      <c r="N10" s="88" t="s">
        <v>88</v>
      </c>
      <c r="O10" s="92" t="s">
        <v>88</v>
      </c>
      <c r="P10" s="93" t="s">
        <v>88</v>
      </c>
      <c r="Q10" s="88" t="s">
        <v>88</v>
      </c>
      <c r="R10" s="92" t="s">
        <v>88</v>
      </c>
      <c r="S10" s="93" t="s">
        <v>88</v>
      </c>
      <c r="T10" s="88" t="s">
        <v>88</v>
      </c>
      <c r="U10" s="92" t="s">
        <v>88</v>
      </c>
      <c r="V10" s="93" t="s">
        <v>88</v>
      </c>
      <c r="W10" s="88" t="s">
        <v>88</v>
      </c>
      <c r="X10" s="92" t="s">
        <v>88</v>
      </c>
      <c r="Y10" s="93" t="s">
        <v>88</v>
      </c>
      <c r="Z10" s="88" t="s">
        <v>88</v>
      </c>
      <c r="AA10" s="92" t="s">
        <v>88</v>
      </c>
      <c r="AB10" s="93" t="s">
        <v>88</v>
      </c>
      <c r="AC10" s="88" t="s">
        <v>88</v>
      </c>
      <c r="AD10" s="92" t="s">
        <v>88</v>
      </c>
      <c r="AE10" s="93" t="s">
        <v>88</v>
      </c>
      <c r="AF10" s="88" t="s">
        <v>88</v>
      </c>
      <c r="AG10" s="92" t="s">
        <v>88</v>
      </c>
      <c r="AH10" s="93" t="s">
        <v>88</v>
      </c>
      <c r="AI10" s="88" t="s">
        <v>88</v>
      </c>
      <c r="AJ10" s="92" t="s">
        <v>88</v>
      </c>
      <c r="AK10" s="93" t="s">
        <v>88</v>
      </c>
      <c r="AL10" s="88" t="s">
        <v>88</v>
      </c>
      <c r="AM10" s="15"/>
      <c r="AN10" s="15"/>
      <c r="AO10" s="15"/>
      <c r="AP10" s="15"/>
      <c r="AQ10" s="15"/>
      <c r="AR10" s="15"/>
      <c r="AS10" s="15"/>
      <c r="AT10" s="15"/>
      <c r="AU10" s="15"/>
      <c r="AV10" s="15"/>
    </row>
    <row r="11" spans="1:48" ht="15.5">
      <c r="A11" s="34" t="s">
        <v>6</v>
      </c>
      <c r="B11" s="19" t="s">
        <v>25</v>
      </c>
      <c r="C11" s="86" t="s">
        <v>88</v>
      </c>
      <c r="D11" s="87" t="s">
        <v>88</v>
      </c>
      <c r="E11" s="89" t="s">
        <v>88</v>
      </c>
      <c r="F11" s="86" t="s">
        <v>88</v>
      </c>
      <c r="G11" s="87" t="s">
        <v>88</v>
      </c>
      <c r="H11" s="89" t="s">
        <v>88</v>
      </c>
      <c r="I11" s="86" t="s">
        <v>88</v>
      </c>
      <c r="J11" s="87" t="s">
        <v>88</v>
      </c>
      <c r="K11" s="89" t="s">
        <v>88</v>
      </c>
      <c r="L11" s="86" t="s">
        <v>88</v>
      </c>
      <c r="M11" s="87" t="s">
        <v>88</v>
      </c>
      <c r="N11" s="89" t="s">
        <v>88</v>
      </c>
      <c r="O11" s="86" t="s">
        <v>88</v>
      </c>
      <c r="P11" s="87" t="s">
        <v>88</v>
      </c>
      <c r="Q11" s="89" t="s">
        <v>88</v>
      </c>
      <c r="R11" s="86" t="s">
        <v>88</v>
      </c>
      <c r="S11" s="87" t="s">
        <v>88</v>
      </c>
      <c r="T11" s="89" t="s">
        <v>88</v>
      </c>
      <c r="U11" s="86" t="s">
        <v>88</v>
      </c>
      <c r="V11" s="87" t="s">
        <v>88</v>
      </c>
      <c r="W11" s="89" t="s">
        <v>88</v>
      </c>
      <c r="X11" s="86" t="s">
        <v>88</v>
      </c>
      <c r="Y11" s="87" t="s">
        <v>88</v>
      </c>
      <c r="Z11" s="89" t="s">
        <v>88</v>
      </c>
      <c r="AA11" s="86" t="s">
        <v>88</v>
      </c>
      <c r="AB11" s="87" t="s">
        <v>88</v>
      </c>
      <c r="AC11" s="89" t="s">
        <v>88</v>
      </c>
      <c r="AD11" s="86" t="s">
        <v>88</v>
      </c>
      <c r="AE11" s="87" t="s">
        <v>88</v>
      </c>
      <c r="AF11" s="89" t="s">
        <v>88</v>
      </c>
      <c r="AG11" s="86" t="s">
        <v>88</v>
      </c>
      <c r="AH11" s="87" t="s">
        <v>88</v>
      </c>
      <c r="AI11" s="89" t="s">
        <v>88</v>
      </c>
      <c r="AJ11" s="86" t="s">
        <v>88</v>
      </c>
      <c r="AK11" s="87" t="s">
        <v>88</v>
      </c>
      <c r="AL11" s="89" t="s">
        <v>88</v>
      </c>
      <c r="AM11" s="15"/>
      <c r="AN11" s="15"/>
      <c r="AO11" s="15"/>
      <c r="AP11" s="15"/>
      <c r="AQ11" s="15"/>
      <c r="AR11" s="15"/>
      <c r="AS11" s="15"/>
      <c r="AT11" s="15"/>
      <c r="AU11" s="15"/>
      <c r="AV11" s="15"/>
    </row>
    <row r="12" spans="1:48" ht="16" thickBot="1">
      <c r="A12" s="35" t="s">
        <v>6</v>
      </c>
      <c r="B12" s="20" t="s">
        <v>24</v>
      </c>
      <c r="C12" s="94" t="s">
        <v>88</v>
      </c>
      <c r="D12" s="90" t="s">
        <v>88</v>
      </c>
      <c r="E12" s="91" t="s">
        <v>88</v>
      </c>
      <c r="F12" s="94" t="s">
        <v>88</v>
      </c>
      <c r="G12" s="90" t="s">
        <v>88</v>
      </c>
      <c r="H12" s="91" t="s">
        <v>88</v>
      </c>
      <c r="I12" s="94" t="s">
        <v>88</v>
      </c>
      <c r="J12" s="90" t="s">
        <v>88</v>
      </c>
      <c r="K12" s="91" t="s">
        <v>88</v>
      </c>
      <c r="L12" s="94" t="s">
        <v>88</v>
      </c>
      <c r="M12" s="90" t="s">
        <v>88</v>
      </c>
      <c r="N12" s="91" t="s">
        <v>88</v>
      </c>
      <c r="O12" s="94" t="s">
        <v>88</v>
      </c>
      <c r="P12" s="90" t="s">
        <v>88</v>
      </c>
      <c r="Q12" s="91" t="s">
        <v>88</v>
      </c>
      <c r="R12" s="94" t="s">
        <v>88</v>
      </c>
      <c r="S12" s="90" t="s">
        <v>88</v>
      </c>
      <c r="T12" s="91" t="s">
        <v>88</v>
      </c>
      <c r="U12" s="94" t="s">
        <v>88</v>
      </c>
      <c r="V12" s="90" t="s">
        <v>88</v>
      </c>
      <c r="W12" s="91" t="s">
        <v>88</v>
      </c>
      <c r="X12" s="94" t="s">
        <v>88</v>
      </c>
      <c r="Y12" s="90" t="s">
        <v>88</v>
      </c>
      <c r="Z12" s="91" t="s">
        <v>88</v>
      </c>
      <c r="AA12" s="94" t="s">
        <v>88</v>
      </c>
      <c r="AB12" s="90" t="s">
        <v>88</v>
      </c>
      <c r="AC12" s="91" t="s">
        <v>88</v>
      </c>
      <c r="AD12" s="94" t="s">
        <v>88</v>
      </c>
      <c r="AE12" s="90" t="s">
        <v>88</v>
      </c>
      <c r="AF12" s="91" t="s">
        <v>88</v>
      </c>
      <c r="AG12" s="94" t="s">
        <v>88</v>
      </c>
      <c r="AH12" s="90" t="s">
        <v>88</v>
      </c>
      <c r="AI12" s="91" t="s">
        <v>88</v>
      </c>
      <c r="AJ12" s="94" t="s">
        <v>88</v>
      </c>
      <c r="AK12" s="90" t="s">
        <v>88</v>
      </c>
      <c r="AL12" s="91" t="s">
        <v>88</v>
      </c>
      <c r="AM12" s="15"/>
      <c r="AN12" s="15"/>
      <c r="AO12" s="15"/>
      <c r="AP12" s="15"/>
      <c r="AQ12" s="15"/>
      <c r="AR12" s="15"/>
      <c r="AS12" s="15"/>
      <c r="AT12" s="15"/>
      <c r="AU12" s="15"/>
      <c r="AV12" s="15"/>
    </row>
    <row r="13" spans="1:48" ht="15.5">
      <c r="A13" s="33" t="s">
        <v>8</v>
      </c>
      <c r="B13" s="18" t="s">
        <v>71</v>
      </c>
      <c r="C13" s="21">
        <f>SUM(C14,C15)</f>
        <v>31</v>
      </c>
      <c r="D13" s="22">
        <v>30</v>
      </c>
      <c r="E13" s="23">
        <f t="shared" si="12"/>
        <v>-1</v>
      </c>
      <c r="F13" s="92">
        <f>SUM(F14,F15)</f>
        <v>31</v>
      </c>
      <c r="G13" s="93">
        <v>42</v>
      </c>
      <c r="H13" s="88">
        <f t="shared" si="13"/>
        <v>11</v>
      </c>
      <c r="I13" s="21">
        <f t="shared" ref="I13" si="44">SUM(I14,I15)</f>
        <v>31</v>
      </c>
      <c r="J13" s="22">
        <v>40</v>
      </c>
      <c r="K13" s="23">
        <f t="shared" ref="K13:K18" si="45">J13-I13</f>
        <v>9</v>
      </c>
      <c r="L13" s="21">
        <f t="shared" ref="L13" si="46">SUM(L14,L15)</f>
        <v>31</v>
      </c>
      <c r="M13" s="22">
        <v>28</v>
      </c>
      <c r="N13" s="23">
        <v>-3</v>
      </c>
      <c r="O13" s="21">
        <f t="shared" ref="O13" si="47">SUM(O14,O15)</f>
        <v>31</v>
      </c>
      <c r="P13" s="22">
        <v>27</v>
      </c>
      <c r="Q13" s="23">
        <f t="shared" ref="Q13:Q18" si="48">P13-O13</f>
        <v>-4</v>
      </c>
      <c r="R13" s="21">
        <f t="shared" ref="R13" si="49">SUM(R14,R15)</f>
        <v>31</v>
      </c>
      <c r="S13" s="22">
        <v>31</v>
      </c>
      <c r="T13" s="23">
        <f t="shared" ref="T13:T18" si="50">S13-R13</f>
        <v>0</v>
      </c>
      <c r="U13" s="21">
        <f t="shared" ref="U13" si="51">SUM(U14,U15)</f>
        <v>73</v>
      </c>
      <c r="V13" s="22">
        <v>28</v>
      </c>
      <c r="W13" s="23">
        <f t="shared" ref="W13:W18" si="52">V13-U13</f>
        <v>-45</v>
      </c>
      <c r="X13" s="21">
        <f t="shared" ref="X13:Y13" si="53">SUM(X14,X15)</f>
        <v>73</v>
      </c>
      <c r="Y13" s="22">
        <f t="shared" si="53"/>
        <v>0</v>
      </c>
      <c r="Z13" s="23">
        <f t="shared" ref="Z13:Z18" si="54">Y13-X13</f>
        <v>-73</v>
      </c>
      <c r="AA13" s="21">
        <f t="shared" ref="AA13:AB13" si="55">SUM(AA14,AA15)</f>
        <v>73</v>
      </c>
      <c r="AB13" s="22">
        <f t="shared" si="55"/>
        <v>0</v>
      </c>
      <c r="AC13" s="23">
        <f t="shared" ref="AC13:AC18" si="56">AB13-AA13</f>
        <v>-73</v>
      </c>
      <c r="AD13" s="21">
        <f t="shared" ref="AD13:AE13" si="57">SUM(AD14,AD15)</f>
        <v>12</v>
      </c>
      <c r="AE13" s="22">
        <f t="shared" si="57"/>
        <v>0</v>
      </c>
      <c r="AF13" s="23">
        <f t="shared" ref="AF13:AF18" si="58">AE13-AD13</f>
        <v>-12</v>
      </c>
      <c r="AG13" s="21">
        <f t="shared" ref="AG13:AH13" si="59">SUM(AG14,AG15)</f>
        <v>73</v>
      </c>
      <c r="AH13" s="22">
        <f t="shared" si="59"/>
        <v>0</v>
      </c>
      <c r="AI13" s="23">
        <f t="shared" ref="AI13:AI18" si="60">AH13-AG13</f>
        <v>-73</v>
      </c>
      <c r="AJ13" s="21">
        <f t="shared" ref="AJ13:AK13" si="61">SUM(AJ14,AJ15)</f>
        <v>73</v>
      </c>
      <c r="AK13" s="22">
        <f t="shared" si="61"/>
        <v>0</v>
      </c>
      <c r="AL13" s="23">
        <f t="shared" ref="AL13:AL18" si="62">AK13-AJ13</f>
        <v>-73</v>
      </c>
      <c r="AM13" s="15"/>
      <c r="AN13" s="15"/>
      <c r="AO13" s="15"/>
      <c r="AP13" s="15"/>
      <c r="AQ13" s="15"/>
      <c r="AR13" s="15"/>
      <c r="AS13" s="15"/>
      <c r="AT13" s="15"/>
      <c r="AU13" s="15"/>
      <c r="AV13" s="15"/>
    </row>
    <row r="14" spans="1:48" ht="15.5">
      <c r="A14" s="34" t="s">
        <v>8</v>
      </c>
      <c r="B14" s="19" t="s">
        <v>25</v>
      </c>
      <c r="C14" s="24">
        <v>19</v>
      </c>
      <c r="D14" s="25">
        <v>16</v>
      </c>
      <c r="E14" s="26">
        <f t="shared" si="12"/>
        <v>-3</v>
      </c>
      <c r="F14" s="86">
        <f>C14</f>
        <v>19</v>
      </c>
      <c r="G14" s="87">
        <v>21</v>
      </c>
      <c r="H14" s="89">
        <f t="shared" si="13"/>
        <v>2</v>
      </c>
      <c r="I14" s="24">
        <f t="shared" ref="I14:I15" si="63">F14</f>
        <v>19</v>
      </c>
      <c r="J14" s="25">
        <v>28</v>
      </c>
      <c r="K14" s="26">
        <f t="shared" si="45"/>
        <v>9</v>
      </c>
      <c r="L14" s="24">
        <f t="shared" ref="L14:L15" si="64">I14</f>
        <v>19</v>
      </c>
      <c r="M14" s="25">
        <v>11</v>
      </c>
      <c r="N14" s="26">
        <v>-8</v>
      </c>
      <c r="O14" s="24">
        <f t="shared" ref="O14:O15" si="65">L14</f>
        <v>19</v>
      </c>
      <c r="P14" s="25">
        <v>7</v>
      </c>
      <c r="Q14" s="26">
        <f t="shared" si="48"/>
        <v>-12</v>
      </c>
      <c r="R14" s="24">
        <f t="shared" ref="R14:R15" si="66">O14</f>
        <v>19</v>
      </c>
      <c r="S14" s="25">
        <v>5</v>
      </c>
      <c r="T14" s="26">
        <f t="shared" si="50"/>
        <v>-14</v>
      </c>
      <c r="U14" s="24">
        <f>73-U15</f>
        <v>61</v>
      </c>
      <c r="V14" s="25">
        <v>1</v>
      </c>
      <c r="W14" s="26">
        <f t="shared" si="52"/>
        <v>-60</v>
      </c>
      <c r="X14" s="24">
        <f t="shared" ref="X14:X15" si="67">U14</f>
        <v>61</v>
      </c>
      <c r="Y14" s="25"/>
      <c r="Z14" s="26">
        <f t="shared" si="54"/>
        <v>-61</v>
      </c>
      <c r="AA14" s="24">
        <f t="shared" ref="AA14:AA15" si="68">X14</f>
        <v>61</v>
      </c>
      <c r="AB14" s="25"/>
      <c r="AC14" s="26">
        <f t="shared" si="56"/>
        <v>-61</v>
      </c>
      <c r="AD14" s="24">
        <v>0</v>
      </c>
      <c r="AE14" s="25"/>
      <c r="AF14" s="26">
        <f t="shared" si="58"/>
        <v>0</v>
      </c>
      <c r="AG14" s="24">
        <f>AA14</f>
        <v>61</v>
      </c>
      <c r="AH14" s="25"/>
      <c r="AI14" s="26">
        <f t="shared" si="60"/>
        <v>-61</v>
      </c>
      <c r="AJ14" s="24">
        <f t="shared" ref="AJ14:AJ15" si="69">AG14</f>
        <v>61</v>
      </c>
      <c r="AK14" s="25"/>
      <c r="AL14" s="26">
        <f t="shared" si="62"/>
        <v>-61</v>
      </c>
      <c r="AM14" s="15"/>
      <c r="AN14" s="15"/>
      <c r="AO14" s="15"/>
      <c r="AP14" s="15"/>
      <c r="AQ14" s="15"/>
      <c r="AR14" s="15"/>
      <c r="AS14" s="15"/>
      <c r="AT14" s="15"/>
      <c r="AU14" s="15"/>
      <c r="AV14" s="15"/>
    </row>
    <row r="15" spans="1:48" ht="16" thickBot="1">
      <c r="A15" s="35" t="s">
        <v>8</v>
      </c>
      <c r="B15" s="20" t="s">
        <v>24</v>
      </c>
      <c r="C15" s="27">
        <v>12</v>
      </c>
      <c r="D15" s="28">
        <v>14</v>
      </c>
      <c r="E15" s="29">
        <f t="shared" si="12"/>
        <v>2</v>
      </c>
      <c r="F15" s="94">
        <f>C15</f>
        <v>12</v>
      </c>
      <c r="G15" s="90">
        <v>21</v>
      </c>
      <c r="H15" s="91">
        <f t="shared" si="13"/>
        <v>9</v>
      </c>
      <c r="I15" s="27">
        <f t="shared" si="63"/>
        <v>12</v>
      </c>
      <c r="J15" s="28">
        <v>12</v>
      </c>
      <c r="K15" s="29">
        <f t="shared" si="45"/>
        <v>0</v>
      </c>
      <c r="L15" s="27">
        <f t="shared" si="64"/>
        <v>12</v>
      </c>
      <c r="M15" s="28">
        <v>17</v>
      </c>
      <c r="N15" s="29">
        <v>5</v>
      </c>
      <c r="O15" s="27">
        <f t="shared" si="65"/>
        <v>12</v>
      </c>
      <c r="P15" s="28">
        <v>20</v>
      </c>
      <c r="Q15" s="29">
        <f t="shared" si="48"/>
        <v>8</v>
      </c>
      <c r="R15" s="27">
        <f t="shared" si="66"/>
        <v>12</v>
      </c>
      <c r="S15" s="28">
        <v>26</v>
      </c>
      <c r="T15" s="29">
        <f t="shared" si="50"/>
        <v>14</v>
      </c>
      <c r="U15" s="27">
        <f t="shared" ref="U15" si="70">R15</f>
        <v>12</v>
      </c>
      <c r="V15" s="28">
        <v>27</v>
      </c>
      <c r="W15" s="29">
        <f t="shared" si="52"/>
        <v>15</v>
      </c>
      <c r="X15" s="27">
        <f t="shared" si="67"/>
        <v>12</v>
      </c>
      <c r="Y15" s="28"/>
      <c r="Z15" s="29">
        <f t="shared" si="54"/>
        <v>-12</v>
      </c>
      <c r="AA15" s="27">
        <f t="shared" si="68"/>
        <v>12</v>
      </c>
      <c r="AB15" s="28"/>
      <c r="AC15" s="29">
        <f t="shared" si="56"/>
        <v>-12</v>
      </c>
      <c r="AD15" s="27">
        <f t="shared" ref="AD15" si="71">AA15</f>
        <v>12</v>
      </c>
      <c r="AE15" s="28"/>
      <c r="AF15" s="29">
        <f t="shared" si="58"/>
        <v>-12</v>
      </c>
      <c r="AG15" s="27">
        <f t="shared" ref="AG15" si="72">AD15</f>
        <v>12</v>
      </c>
      <c r="AH15" s="28"/>
      <c r="AI15" s="29">
        <f t="shared" si="60"/>
        <v>-12</v>
      </c>
      <c r="AJ15" s="27">
        <f t="shared" si="69"/>
        <v>12</v>
      </c>
      <c r="AK15" s="28"/>
      <c r="AL15" s="29">
        <f t="shared" si="62"/>
        <v>-12</v>
      </c>
      <c r="AM15" s="15"/>
      <c r="AN15" s="15"/>
      <c r="AO15" s="15"/>
      <c r="AP15" s="15"/>
      <c r="AQ15" s="15"/>
      <c r="AR15" s="15"/>
      <c r="AS15" s="15"/>
      <c r="AT15" s="15"/>
      <c r="AU15" s="15"/>
      <c r="AV15" s="15"/>
    </row>
    <row r="16" spans="1:48" ht="15.5">
      <c r="A16" s="33" t="s">
        <v>9</v>
      </c>
      <c r="B16" s="18" t="s">
        <v>71</v>
      </c>
      <c r="C16" s="21">
        <f>SUM(C17,C18)</f>
        <v>17</v>
      </c>
      <c r="D16" s="22">
        <v>18</v>
      </c>
      <c r="E16" s="23">
        <f t="shared" si="12"/>
        <v>1</v>
      </c>
      <c r="F16" s="92">
        <f>SUM(F17,F18)</f>
        <v>17</v>
      </c>
      <c r="G16" s="93">
        <v>21</v>
      </c>
      <c r="H16" s="88">
        <f t="shared" si="13"/>
        <v>4</v>
      </c>
      <c r="I16" s="21">
        <f t="shared" ref="I16" si="73">SUM(I17,I18)</f>
        <v>17</v>
      </c>
      <c r="J16" s="22">
        <v>20</v>
      </c>
      <c r="K16" s="23">
        <f t="shared" si="45"/>
        <v>3</v>
      </c>
      <c r="L16" s="21">
        <f t="shared" ref="L16" si="74">SUM(L17,L18)</f>
        <v>17</v>
      </c>
      <c r="M16" s="22">
        <v>30</v>
      </c>
      <c r="N16" s="23">
        <v>13</v>
      </c>
      <c r="O16" s="21">
        <f t="shared" ref="O16" si="75">SUM(O17,O18)</f>
        <v>17</v>
      </c>
      <c r="P16" s="22">
        <v>12</v>
      </c>
      <c r="Q16" s="23">
        <f t="shared" si="48"/>
        <v>-5</v>
      </c>
      <c r="R16" s="21">
        <f t="shared" ref="R16" si="76">SUM(R17,R18)</f>
        <v>17</v>
      </c>
      <c r="S16" s="22">
        <v>11</v>
      </c>
      <c r="T16" s="23">
        <f t="shared" si="50"/>
        <v>-6</v>
      </c>
      <c r="U16" s="21">
        <f t="shared" ref="U16" si="77">SUM(U17,U18)</f>
        <v>35</v>
      </c>
      <c r="V16" s="22">
        <v>12</v>
      </c>
      <c r="W16" s="23">
        <f t="shared" si="52"/>
        <v>-23</v>
      </c>
      <c r="X16" s="21">
        <f t="shared" ref="X16:Y16" si="78">SUM(X17,X18)</f>
        <v>35</v>
      </c>
      <c r="Y16" s="22">
        <f t="shared" si="78"/>
        <v>0</v>
      </c>
      <c r="Z16" s="23">
        <f t="shared" si="54"/>
        <v>-35</v>
      </c>
      <c r="AA16" s="21">
        <f t="shared" ref="AA16:AB16" si="79">SUM(AA17,AA18)</f>
        <v>35</v>
      </c>
      <c r="AB16" s="22">
        <f t="shared" si="79"/>
        <v>0</v>
      </c>
      <c r="AC16" s="23">
        <f t="shared" si="56"/>
        <v>-35</v>
      </c>
      <c r="AD16" s="21">
        <f t="shared" ref="AD16:AE16" si="80">SUM(AD17,AD18)</f>
        <v>3</v>
      </c>
      <c r="AE16" s="22">
        <f t="shared" si="80"/>
        <v>0</v>
      </c>
      <c r="AF16" s="23">
        <f t="shared" si="58"/>
        <v>-3</v>
      </c>
      <c r="AG16" s="21">
        <f t="shared" ref="AG16:AH16" si="81">SUM(AG17,AG18)</f>
        <v>35</v>
      </c>
      <c r="AH16" s="22">
        <f t="shared" si="81"/>
        <v>0</v>
      </c>
      <c r="AI16" s="23">
        <f t="shared" si="60"/>
        <v>-35</v>
      </c>
      <c r="AJ16" s="21">
        <f t="shared" ref="AJ16:AK16" si="82">SUM(AJ17,AJ18)</f>
        <v>35</v>
      </c>
      <c r="AK16" s="22">
        <f t="shared" si="82"/>
        <v>0</v>
      </c>
      <c r="AL16" s="23">
        <f t="shared" si="62"/>
        <v>-35</v>
      </c>
      <c r="AM16" s="15"/>
      <c r="AN16" s="15"/>
      <c r="AO16" s="15"/>
      <c r="AP16" s="15"/>
      <c r="AQ16" s="15"/>
      <c r="AR16" s="15"/>
      <c r="AS16" s="15"/>
      <c r="AT16" s="15"/>
      <c r="AU16" s="15"/>
      <c r="AV16" s="15"/>
    </row>
    <row r="17" spans="1:48" ht="15.5">
      <c r="A17" s="34" t="s">
        <v>9</v>
      </c>
      <c r="B17" s="19" t="s">
        <v>25</v>
      </c>
      <c r="C17" s="24">
        <v>14</v>
      </c>
      <c r="D17" s="25">
        <v>8</v>
      </c>
      <c r="E17" s="26">
        <f t="shared" si="12"/>
        <v>-6</v>
      </c>
      <c r="F17" s="86">
        <f>C17</f>
        <v>14</v>
      </c>
      <c r="G17" s="87">
        <v>11</v>
      </c>
      <c r="H17" s="89">
        <f t="shared" si="13"/>
        <v>-3</v>
      </c>
      <c r="I17" s="24">
        <f t="shared" ref="I17:I18" si="83">F17</f>
        <v>14</v>
      </c>
      <c r="J17" s="25">
        <v>11</v>
      </c>
      <c r="K17" s="26">
        <f t="shared" si="45"/>
        <v>-3</v>
      </c>
      <c r="L17" s="24">
        <f t="shared" ref="L17:L18" si="84">I17</f>
        <v>14</v>
      </c>
      <c r="M17" s="25">
        <v>16</v>
      </c>
      <c r="N17" s="26">
        <v>2</v>
      </c>
      <c r="O17" s="24">
        <f t="shared" ref="O17:O18" si="85">L17</f>
        <v>14</v>
      </c>
      <c r="P17" s="25">
        <v>4</v>
      </c>
      <c r="Q17" s="26">
        <f t="shared" si="48"/>
        <v>-10</v>
      </c>
      <c r="R17" s="24">
        <f t="shared" ref="R17:R18" si="86">O17</f>
        <v>14</v>
      </c>
      <c r="S17" s="25">
        <v>0</v>
      </c>
      <c r="T17" s="26">
        <f t="shared" si="50"/>
        <v>-14</v>
      </c>
      <c r="U17" s="24">
        <f>35-U18</f>
        <v>32</v>
      </c>
      <c r="V17" s="25">
        <v>1</v>
      </c>
      <c r="W17" s="26">
        <f t="shared" si="52"/>
        <v>-31</v>
      </c>
      <c r="X17" s="24">
        <f t="shared" ref="X17:X18" si="87">U17</f>
        <v>32</v>
      </c>
      <c r="Y17" s="25"/>
      <c r="Z17" s="26">
        <f t="shared" si="54"/>
        <v>-32</v>
      </c>
      <c r="AA17" s="24">
        <f t="shared" ref="AA17:AA18" si="88">X17</f>
        <v>32</v>
      </c>
      <c r="AB17" s="25"/>
      <c r="AC17" s="26">
        <f t="shared" si="56"/>
        <v>-32</v>
      </c>
      <c r="AD17" s="24">
        <v>0</v>
      </c>
      <c r="AE17" s="25"/>
      <c r="AF17" s="26">
        <f t="shared" si="58"/>
        <v>0</v>
      </c>
      <c r="AG17" s="24">
        <f>AA17</f>
        <v>32</v>
      </c>
      <c r="AH17" s="25"/>
      <c r="AI17" s="26">
        <f t="shared" si="60"/>
        <v>-32</v>
      </c>
      <c r="AJ17" s="24">
        <f t="shared" ref="AJ17:AJ18" si="89">AG17</f>
        <v>32</v>
      </c>
      <c r="AK17" s="25"/>
      <c r="AL17" s="26">
        <f t="shared" si="62"/>
        <v>-32</v>
      </c>
      <c r="AM17" s="15"/>
      <c r="AN17" s="15"/>
      <c r="AO17" s="15"/>
      <c r="AP17" s="15"/>
      <c r="AQ17" s="15"/>
      <c r="AR17" s="15"/>
      <c r="AS17" s="15"/>
      <c r="AT17" s="15"/>
      <c r="AU17" s="15"/>
      <c r="AV17" s="15"/>
    </row>
    <row r="18" spans="1:48" ht="16" thickBot="1">
      <c r="A18" s="35" t="s">
        <v>9</v>
      </c>
      <c r="B18" s="20" t="s">
        <v>24</v>
      </c>
      <c r="C18" s="27">
        <v>3</v>
      </c>
      <c r="D18" s="28">
        <v>10</v>
      </c>
      <c r="E18" s="29">
        <f t="shared" si="12"/>
        <v>7</v>
      </c>
      <c r="F18" s="94">
        <f>C18</f>
        <v>3</v>
      </c>
      <c r="G18" s="90">
        <v>10</v>
      </c>
      <c r="H18" s="91">
        <f t="shared" si="13"/>
        <v>7</v>
      </c>
      <c r="I18" s="27">
        <f t="shared" si="83"/>
        <v>3</v>
      </c>
      <c r="J18" s="28">
        <v>9</v>
      </c>
      <c r="K18" s="29">
        <f t="shared" si="45"/>
        <v>6</v>
      </c>
      <c r="L18" s="27">
        <f t="shared" si="84"/>
        <v>3</v>
      </c>
      <c r="M18" s="28">
        <v>14</v>
      </c>
      <c r="N18" s="29">
        <v>11</v>
      </c>
      <c r="O18" s="27">
        <f t="shared" si="85"/>
        <v>3</v>
      </c>
      <c r="P18" s="28">
        <v>8</v>
      </c>
      <c r="Q18" s="29">
        <f t="shared" si="48"/>
        <v>5</v>
      </c>
      <c r="R18" s="27">
        <f t="shared" si="86"/>
        <v>3</v>
      </c>
      <c r="S18" s="28">
        <v>11</v>
      </c>
      <c r="T18" s="29">
        <f t="shared" si="50"/>
        <v>8</v>
      </c>
      <c r="U18" s="27">
        <f t="shared" ref="U18" si="90">R18</f>
        <v>3</v>
      </c>
      <c r="V18" s="28">
        <v>11</v>
      </c>
      <c r="W18" s="29">
        <f t="shared" si="52"/>
        <v>8</v>
      </c>
      <c r="X18" s="27">
        <f t="shared" si="87"/>
        <v>3</v>
      </c>
      <c r="Y18" s="28"/>
      <c r="Z18" s="29">
        <f t="shared" si="54"/>
        <v>-3</v>
      </c>
      <c r="AA18" s="27">
        <f t="shared" si="88"/>
        <v>3</v>
      </c>
      <c r="AB18" s="28"/>
      <c r="AC18" s="29">
        <f t="shared" si="56"/>
        <v>-3</v>
      </c>
      <c r="AD18" s="27">
        <f t="shared" ref="AD18" si="91">AA18</f>
        <v>3</v>
      </c>
      <c r="AE18" s="28"/>
      <c r="AF18" s="29">
        <f t="shared" si="58"/>
        <v>-3</v>
      </c>
      <c r="AG18" s="27">
        <f t="shared" ref="AG18" si="92">AD18</f>
        <v>3</v>
      </c>
      <c r="AH18" s="28"/>
      <c r="AI18" s="29">
        <f t="shared" si="60"/>
        <v>-3</v>
      </c>
      <c r="AJ18" s="27">
        <f t="shared" si="89"/>
        <v>3</v>
      </c>
      <c r="AK18" s="28"/>
      <c r="AL18" s="29">
        <f t="shared" si="62"/>
        <v>-3</v>
      </c>
      <c r="AM18" s="15"/>
      <c r="AN18" s="15"/>
      <c r="AO18" s="15"/>
      <c r="AP18" s="15"/>
      <c r="AQ18" s="15"/>
      <c r="AR18" s="15"/>
      <c r="AS18" s="15"/>
      <c r="AT18" s="15"/>
      <c r="AU18" s="15"/>
      <c r="AV18" s="15"/>
    </row>
    <row r="19" spans="1:48" ht="15.5">
      <c r="A19" s="33" t="s">
        <v>10</v>
      </c>
      <c r="B19" s="18" t="s">
        <v>71</v>
      </c>
      <c r="C19" s="92" t="s">
        <v>88</v>
      </c>
      <c r="D19" s="93" t="s">
        <v>88</v>
      </c>
      <c r="E19" s="88" t="s">
        <v>88</v>
      </c>
      <c r="F19" s="92" t="s">
        <v>88</v>
      </c>
      <c r="G19" s="93" t="s">
        <v>88</v>
      </c>
      <c r="H19" s="88" t="s">
        <v>88</v>
      </c>
      <c r="I19" s="92" t="s">
        <v>88</v>
      </c>
      <c r="J19" s="93" t="s">
        <v>88</v>
      </c>
      <c r="K19" s="88" t="s">
        <v>88</v>
      </c>
      <c r="L19" s="92" t="s">
        <v>88</v>
      </c>
      <c r="M19" s="93" t="s">
        <v>88</v>
      </c>
      <c r="N19" s="88" t="s">
        <v>88</v>
      </c>
      <c r="O19" s="92" t="s">
        <v>88</v>
      </c>
      <c r="P19" s="93" t="s">
        <v>88</v>
      </c>
      <c r="Q19" s="88" t="s">
        <v>88</v>
      </c>
      <c r="R19" s="92" t="s">
        <v>88</v>
      </c>
      <c r="S19" s="93" t="s">
        <v>88</v>
      </c>
      <c r="T19" s="88" t="s">
        <v>88</v>
      </c>
      <c r="U19" s="92" t="s">
        <v>88</v>
      </c>
      <c r="V19" s="93" t="s">
        <v>88</v>
      </c>
      <c r="W19" s="88" t="s">
        <v>88</v>
      </c>
      <c r="X19" s="92" t="s">
        <v>88</v>
      </c>
      <c r="Y19" s="93" t="s">
        <v>88</v>
      </c>
      <c r="Z19" s="88" t="s">
        <v>88</v>
      </c>
      <c r="AA19" s="92" t="s">
        <v>88</v>
      </c>
      <c r="AB19" s="93" t="s">
        <v>88</v>
      </c>
      <c r="AC19" s="88" t="s">
        <v>88</v>
      </c>
      <c r="AD19" s="92" t="s">
        <v>88</v>
      </c>
      <c r="AE19" s="93" t="s">
        <v>88</v>
      </c>
      <c r="AF19" s="88" t="s">
        <v>88</v>
      </c>
      <c r="AG19" s="92" t="s">
        <v>88</v>
      </c>
      <c r="AH19" s="93" t="s">
        <v>88</v>
      </c>
      <c r="AI19" s="88" t="s">
        <v>88</v>
      </c>
      <c r="AJ19" s="92" t="s">
        <v>88</v>
      </c>
      <c r="AK19" s="93" t="s">
        <v>88</v>
      </c>
      <c r="AL19" s="88" t="s">
        <v>88</v>
      </c>
      <c r="AM19" s="15"/>
      <c r="AN19" s="15"/>
      <c r="AO19" s="15"/>
      <c r="AP19" s="15"/>
      <c r="AQ19" s="15"/>
      <c r="AR19" s="15"/>
      <c r="AS19" s="15"/>
      <c r="AT19" s="15"/>
      <c r="AU19" s="15"/>
      <c r="AV19" s="15"/>
    </row>
    <row r="20" spans="1:48" ht="15.5">
      <c r="A20" s="34" t="s">
        <v>10</v>
      </c>
      <c r="B20" s="19" t="s">
        <v>25</v>
      </c>
      <c r="C20" s="86" t="s">
        <v>88</v>
      </c>
      <c r="D20" s="87" t="s">
        <v>88</v>
      </c>
      <c r="E20" s="89" t="s">
        <v>88</v>
      </c>
      <c r="F20" s="86" t="s">
        <v>88</v>
      </c>
      <c r="G20" s="87" t="s">
        <v>88</v>
      </c>
      <c r="H20" s="89" t="s">
        <v>88</v>
      </c>
      <c r="I20" s="86" t="s">
        <v>88</v>
      </c>
      <c r="J20" s="87" t="s">
        <v>88</v>
      </c>
      <c r="K20" s="89" t="s">
        <v>88</v>
      </c>
      <c r="L20" s="86" t="s">
        <v>88</v>
      </c>
      <c r="M20" s="87" t="s">
        <v>88</v>
      </c>
      <c r="N20" s="89" t="s">
        <v>88</v>
      </c>
      <c r="O20" s="86" t="s">
        <v>88</v>
      </c>
      <c r="P20" s="87" t="s">
        <v>88</v>
      </c>
      <c r="Q20" s="89" t="s">
        <v>88</v>
      </c>
      <c r="R20" s="86" t="s">
        <v>88</v>
      </c>
      <c r="S20" s="87" t="s">
        <v>88</v>
      </c>
      <c r="T20" s="89" t="s">
        <v>88</v>
      </c>
      <c r="U20" s="86" t="s">
        <v>88</v>
      </c>
      <c r="V20" s="87" t="s">
        <v>88</v>
      </c>
      <c r="W20" s="89" t="s">
        <v>88</v>
      </c>
      <c r="X20" s="86" t="s">
        <v>88</v>
      </c>
      <c r="Y20" s="87" t="s">
        <v>88</v>
      </c>
      <c r="Z20" s="89" t="s">
        <v>88</v>
      </c>
      <c r="AA20" s="86" t="s">
        <v>88</v>
      </c>
      <c r="AB20" s="87" t="s">
        <v>88</v>
      </c>
      <c r="AC20" s="89" t="s">
        <v>88</v>
      </c>
      <c r="AD20" s="86" t="s">
        <v>88</v>
      </c>
      <c r="AE20" s="87" t="s">
        <v>88</v>
      </c>
      <c r="AF20" s="89" t="s">
        <v>88</v>
      </c>
      <c r="AG20" s="86" t="s">
        <v>88</v>
      </c>
      <c r="AH20" s="87" t="s">
        <v>88</v>
      </c>
      <c r="AI20" s="89" t="s">
        <v>88</v>
      </c>
      <c r="AJ20" s="86" t="s">
        <v>88</v>
      </c>
      <c r="AK20" s="87" t="s">
        <v>88</v>
      </c>
      <c r="AL20" s="89" t="s">
        <v>88</v>
      </c>
      <c r="AM20" s="15"/>
      <c r="AN20" s="15"/>
      <c r="AO20" s="15"/>
      <c r="AP20" s="15"/>
      <c r="AQ20" s="15"/>
      <c r="AR20" s="15"/>
      <c r="AS20" s="15"/>
      <c r="AT20" s="15"/>
      <c r="AU20" s="15"/>
      <c r="AV20" s="15"/>
    </row>
    <row r="21" spans="1:48" ht="16" thickBot="1">
      <c r="A21" s="35" t="s">
        <v>10</v>
      </c>
      <c r="B21" s="20" t="s">
        <v>24</v>
      </c>
      <c r="C21" s="94" t="s">
        <v>88</v>
      </c>
      <c r="D21" s="90" t="s">
        <v>88</v>
      </c>
      <c r="E21" s="91" t="s">
        <v>88</v>
      </c>
      <c r="F21" s="94" t="s">
        <v>88</v>
      </c>
      <c r="G21" s="90" t="s">
        <v>88</v>
      </c>
      <c r="H21" s="91" t="s">
        <v>88</v>
      </c>
      <c r="I21" s="94" t="s">
        <v>88</v>
      </c>
      <c r="J21" s="90" t="s">
        <v>88</v>
      </c>
      <c r="K21" s="91" t="s">
        <v>88</v>
      </c>
      <c r="L21" s="94" t="s">
        <v>88</v>
      </c>
      <c r="M21" s="90" t="s">
        <v>88</v>
      </c>
      <c r="N21" s="91" t="s">
        <v>88</v>
      </c>
      <c r="O21" s="94" t="s">
        <v>88</v>
      </c>
      <c r="P21" s="90" t="s">
        <v>88</v>
      </c>
      <c r="Q21" s="91" t="s">
        <v>88</v>
      </c>
      <c r="R21" s="94" t="s">
        <v>88</v>
      </c>
      <c r="S21" s="90" t="s">
        <v>88</v>
      </c>
      <c r="T21" s="91" t="s">
        <v>88</v>
      </c>
      <c r="U21" s="94" t="s">
        <v>88</v>
      </c>
      <c r="V21" s="90" t="s">
        <v>88</v>
      </c>
      <c r="W21" s="91" t="s">
        <v>88</v>
      </c>
      <c r="X21" s="94" t="s">
        <v>88</v>
      </c>
      <c r="Y21" s="90" t="s">
        <v>88</v>
      </c>
      <c r="Z21" s="91" t="s">
        <v>88</v>
      </c>
      <c r="AA21" s="94" t="s">
        <v>88</v>
      </c>
      <c r="AB21" s="90" t="s">
        <v>88</v>
      </c>
      <c r="AC21" s="91" t="s">
        <v>88</v>
      </c>
      <c r="AD21" s="94" t="s">
        <v>88</v>
      </c>
      <c r="AE21" s="90" t="s">
        <v>88</v>
      </c>
      <c r="AF21" s="91" t="s">
        <v>88</v>
      </c>
      <c r="AG21" s="94" t="s">
        <v>88</v>
      </c>
      <c r="AH21" s="90" t="s">
        <v>88</v>
      </c>
      <c r="AI21" s="91" t="s">
        <v>88</v>
      </c>
      <c r="AJ21" s="94" t="s">
        <v>88</v>
      </c>
      <c r="AK21" s="90" t="s">
        <v>88</v>
      </c>
      <c r="AL21" s="91" t="s">
        <v>88</v>
      </c>
      <c r="AM21" s="15"/>
      <c r="AN21" s="15"/>
      <c r="AO21" s="15"/>
      <c r="AP21" s="15"/>
      <c r="AQ21" s="15"/>
      <c r="AR21" s="15"/>
      <c r="AS21" s="15"/>
      <c r="AT21" s="15"/>
      <c r="AU21" s="15"/>
      <c r="AV21" s="15"/>
    </row>
    <row r="22" spans="1:48" ht="15.5">
      <c r="A22" s="33" t="s">
        <v>12</v>
      </c>
      <c r="B22" s="18" t="s">
        <v>71</v>
      </c>
      <c r="C22" s="21">
        <f>SUM(C23,C24)</f>
        <v>29</v>
      </c>
      <c r="D22" s="22">
        <v>27</v>
      </c>
      <c r="E22" s="23">
        <f t="shared" si="12"/>
        <v>-2</v>
      </c>
      <c r="F22" s="92">
        <f>SUM(F23,F24)</f>
        <v>29</v>
      </c>
      <c r="G22" s="93">
        <v>25</v>
      </c>
      <c r="H22" s="88">
        <f t="shared" si="13"/>
        <v>-4</v>
      </c>
      <c r="I22" s="21">
        <f t="shared" ref="I22" si="93">SUM(I23,I24)</f>
        <v>29</v>
      </c>
      <c r="J22" s="22">
        <v>44</v>
      </c>
      <c r="K22" s="23">
        <f t="shared" ref="K22:K24" si="94">J22-I22</f>
        <v>15</v>
      </c>
      <c r="L22" s="21">
        <f t="shared" ref="L22" si="95">SUM(L23,L24)</f>
        <v>29</v>
      </c>
      <c r="M22" s="22">
        <v>26</v>
      </c>
      <c r="N22" s="23">
        <v>-3</v>
      </c>
      <c r="O22" s="21">
        <f t="shared" ref="O22" si="96">SUM(O23,O24)</f>
        <v>29</v>
      </c>
      <c r="P22" s="22">
        <v>24</v>
      </c>
      <c r="Q22" s="23">
        <f t="shared" ref="Q22:Q24" si="97">P22-O22</f>
        <v>-5</v>
      </c>
      <c r="R22" s="21">
        <f t="shared" ref="R22" si="98">SUM(R23,R24)</f>
        <v>29</v>
      </c>
      <c r="S22" s="22">
        <v>17</v>
      </c>
      <c r="T22" s="23">
        <f t="shared" ref="T22:T24" si="99">S22-R22</f>
        <v>-12</v>
      </c>
      <c r="U22" s="21">
        <f t="shared" ref="U22" si="100">SUM(U23,U24)</f>
        <v>93</v>
      </c>
      <c r="V22" s="22">
        <v>20</v>
      </c>
      <c r="W22" s="23">
        <f t="shared" ref="W22:W24" si="101">V22-U22</f>
        <v>-73</v>
      </c>
      <c r="X22" s="21">
        <f t="shared" ref="X22:Y22" si="102">SUM(X23,X24)</f>
        <v>93</v>
      </c>
      <c r="Y22" s="22">
        <f t="shared" si="102"/>
        <v>0</v>
      </c>
      <c r="Z22" s="23">
        <f t="shared" ref="Z22:Z24" si="103">Y22-X22</f>
        <v>-93</v>
      </c>
      <c r="AA22" s="21">
        <f t="shared" ref="AA22:AB22" si="104">SUM(AA23,AA24)</f>
        <v>93</v>
      </c>
      <c r="AB22" s="22">
        <f t="shared" si="104"/>
        <v>0</v>
      </c>
      <c r="AC22" s="23">
        <f t="shared" ref="AC22:AC24" si="105">AB22-AA22</f>
        <v>-93</v>
      </c>
      <c r="AD22" s="21">
        <f t="shared" ref="AD22:AE22" si="106">SUM(AD23,AD24)</f>
        <v>1</v>
      </c>
      <c r="AE22" s="22">
        <f t="shared" si="106"/>
        <v>0</v>
      </c>
      <c r="AF22" s="23">
        <f t="shared" ref="AF22:AF24" si="107">AE22-AD22</f>
        <v>-1</v>
      </c>
      <c r="AG22" s="21">
        <f t="shared" ref="AG22:AH22" si="108">SUM(AG23,AG24)</f>
        <v>93</v>
      </c>
      <c r="AH22" s="22">
        <f t="shared" si="108"/>
        <v>0</v>
      </c>
      <c r="AI22" s="23">
        <f t="shared" ref="AI22:AI24" si="109">AH22-AG22</f>
        <v>-93</v>
      </c>
      <c r="AJ22" s="21">
        <f t="shared" ref="AJ22:AK22" si="110">SUM(AJ23,AJ24)</f>
        <v>93</v>
      </c>
      <c r="AK22" s="22">
        <f t="shared" si="110"/>
        <v>0</v>
      </c>
      <c r="AL22" s="23">
        <f t="shared" ref="AL22:AL24" si="111">AK22-AJ22</f>
        <v>-93</v>
      </c>
      <c r="AM22" s="15"/>
      <c r="AN22" s="15"/>
      <c r="AO22" s="15"/>
      <c r="AP22" s="15"/>
      <c r="AQ22" s="15"/>
      <c r="AR22" s="15"/>
      <c r="AS22" s="15"/>
      <c r="AT22" s="15"/>
      <c r="AU22" s="15"/>
      <c r="AV22" s="15"/>
    </row>
    <row r="23" spans="1:48" ht="15.5">
      <c r="A23" s="34" t="s">
        <v>12</v>
      </c>
      <c r="B23" s="19" t="s">
        <v>25</v>
      </c>
      <c r="C23" s="24">
        <v>28</v>
      </c>
      <c r="D23" s="25">
        <v>20</v>
      </c>
      <c r="E23" s="26">
        <f t="shared" si="12"/>
        <v>-8</v>
      </c>
      <c r="F23" s="86">
        <f>C23</f>
        <v>28</v>
      </c>
      <c r="G23" s="87">
        <v>13</v>
      </c>
      <c r="H23" s="89">
        <f t="shared" si="13"/>
        <v>-15</v>
      </c>
      <c r="I23" s="24">
        <f t="shared" ref="I23:I24" si="112">F23</f>
        <v>28</v>
      </c>
      <c r="J23" s="25">
        <v>33</v>
      </c>
      <c r="K23" s="26">
        <f t="shared" si="94"/>
        <v>5</v>
      </c>
      <c r="L23" s="24">
        <f t="shared" ref="L23:L24" si="113">I23</f>
        <v>28</v>
      </c>
      <c r="M23" s="25">
        <v>20</v>
      </c>
      <c r="N23" s="26">
        <v>-8</v>
      </c>
      <c r="O23" s="24">
        <f t="shared" ref="O23:O24" si="114">L23</f>
        <v>28</v>
      </c>
      <c r="P23" s="25">
        <v>17</v>
      </c>
      <c r="Q23" s="26">
        <f t="shared" si="97"/>
        <v>-11</v>
      </c>
      <c r="R23" s="24">
        <f t="shared" ref="R23:R24" si="115">O23</f>
        <v>28</v>
      </c>
      <c r="S23" s="25">
        <v>7</v>
      </c>
      <c r="T23" s="26">
        <f t="shared" si="99"/>
        <v>-21</v>
      </c>
      <c r="U23" s="24">
        <f>93-U24</f>
        <v>92</v>
      </c>
      <c r="V23" s="25">
        <v>0</v>
      </c>
      <c r="W23" s="26">
        <f t="shared" si="101"/>
        <v>-92</v>
      </c>
      <c r="X23" s="24">
        <f t="shared" ref="X23:X24" si="116">U23</f>
        <v>92</v>
      </c>
      <c r="Y23" s="25"/>
      <c r="Z23" s="26">
        <f t="shared" si="103"/>
        <v>-92</v>
      </c>
      <c r="AA23" s="24">
        <f t="shared" ref="AA23:AA24" si="117">X23</f>
        <v>92</v>
      </c>
      <c r="AB23" s="25"/>
      <c r="AC23" s="26">
        <f t="shared" si="105"/>
        <v>-92</v>
      </c>
      <c r="AD23" s="24">
        <v>0</v>
      </c>
      <c r="AE23" s="25"/>
      <c r="AF23" s="26">
        <f t="shared" si="107"/>
        <v>0</v>
      </c>
      <c r="AG23" s="24">
        <f>AA23</f>
        <v>92</v>
      </c>
      <c r="AH23" s="25"/>
      <c r="AI23" s="26">
        <f t="shared" si="109"/>
        <v>-92</v>
      </c>
      <c r="AJ23" s="24">
        <f t="shared" ref="AJ23:AJ24" si="118">AG23</f>
        <v>92</v>
      </c>
      <c r="AK23" s="25"/>
      <c r="AL23" s="26">
        <f t="shared" si="111"/>
        <v>-92</v>
      </c>
      <c r="AM23" s="15"/>
      <c r="AN23" s="15"/>
      <c r="AO23" s="15"/>
      <c r="AP23" s="15"/>
      <c r="AQ23" s="15"/>
      <c r="AR23" s="15"/>
      <c r="AS23" s="15"/>
      <c r="AT23" s="15"/>
      <c r="AU23" s="15"/>
      <c r="AV23" s="15"/>
    </row>
    <row r="24" spans="1:48" ht="16" thickBot="1">
      <c r="A24" s="35" t="s">
        <v>12</v>
      </c>
      <c r="B24" s="20" t="s">
        <v>24</v>
      </c>
      <c r="C24" s="27">
        <v>1</v>
      </c>
      <c r="D24" s="28">
        <v>7</v>
      </c>
      <c r="E24" s="29">
        <f t="shared" si="12"/>
        <v>6</v>
      </c>
      <c r="F24" s="94">
        <f>C24</f>
        <v>1</v>
      </c>
      <c r="G24" s="90">
        <v>12</v>
      </c>
      <c r="H24" s="91">
        <f t="shared" si="13"/>
        <v>11</v>
      </c>
      <c r="I24" s="27">
        <f t="shared" si="112"/>
        <v>1</v>
      </c>
      <c r="J24" s="28">
        <v>11</v>
      </c>
      <c r="K24" s="29">
        <f t="shared" si="94"/>
        <v>10</v>
      </c>
      <c r="L24" s="27">
        <f t="shared" si="113"/>
        <v>1</v>
      </c>
      <c r="M24" s="28">
        <v>6</v>
      </c>
      <c r="N24" s="29">
        <v>5</v>
      </c>
      <c r="O24" s="27">
        <f t="shared" si="114"/>
        <v>1</v>
      </c>
      <c r="P24" s="28">
        <v>7</v>
      </c>
      <c r="Q24" s="29">
        <f t="shared" si="97"/>
        <v>6</v>
      </c>
      <c r="R24" s="27">
        <f t="shared" si="115"/>
        <v>1</v>
      </c>
      <c r="S24" s="28">
        <v>10</v>
      </c>
      <c r="T24" s="29">
        <f t="shared" si="99"/>
        <v>9</v>
      </c>
      <c r="U24" s="27">
        <f t="shared" ref="U24" si="119">R24</f>
        <v>1</v>
      </c>
      <c r="V24" s="28">
        <v>20</v>
      </c>
      <c r="W24" s="29">
        <f t="shared" si="101"/>
        <v>19</v>
      </c>
      <c r="X24" s="27">
        <f t="shared" si="116"/>
        <v>1</v>
      </c>
      <c r="Y24" s="28"/>
      <c r="Z24" s="29">
        <f t="shared" si="103"/>
        <v>-1</v>
      </c>
      <c r="AA24" s="27">
        <f t="shared" si="117"/>
        <v>1</v>
      </c>
      <c r="AB24" s="28"/>
      <c r="AC24" s="29">
        <f t="shared" si="105"/>
        <v>-1</v>
      </c>
      <c r="AD24" s="27">
        <f t="shared" ref="AD24" si="120">AA24</f>
        <v>1</v>
      </c>
      <c r="AE24" s="28"/>
      <c r="AF24" s="29">
        <f t="shared" si="107"/>
        <v>-1</v>
      </c>
      <c r="AG24" s="27">
        <f t="shared" ref="AG24" si="121">AD24</f>
        <v>1</v>
      </c>
      <c r="AH24" s="28"/>
      <c r="AI24" s="29">
        <f t="shared" si="109"/>
        <v>-1</v>
      </c>
      <c r="AJ24" s="27">
        <f t="shared" si="118"/>
        <v>1</v>
      </c>
      <c r="AK24" s="28"/>
      <c r="AL24" s="29">
        <f t="shared" si="111"/>
        <v>-1</v>
      </c>
      <c r="AM24" s="15"/>
      <c r="AN24" s="15"/>
      <c r="AO24" s="15"/>
      <c r="AP24" s="15"/>
      <c r="AQ24" s="15"/>
      <c r="AR24" s="15"/>
      <c r="AS24" s="15"/>
      <c r="AT24" s="15"/>
      <c r="AU24" s="15"/>
      <c r="AV24" s="15"/>
    </row>
    <row r="25" spans="1:48" ht="15.5">
      <c r="A25" s="33" t="s">
        <v>13</v>
      </c>
      <c r="B25" s="18" t="s">
        <v>71</v>
      </c>
      <c r="C25" s="92" t="s">
        <v>88</v>
      </c>
      <c r="D25" s="93" t="s">
        <v>88</v>
      </c>
      <c r="E25" s="88" t="s">
        <v>88</v>
      </c>
      <c r="F25" s="92" t="s">
        <v>88</v>
      </c>
      <c r="G25" s="93" t="s">
        <v>88</v>
      </c>
      <c r="H25" s="88" t="s">
        <v>88</v>
      </c>
      <c r="I25" s="92" t="s">
        <v>88</v>
      </c>
      <c r="J25" s="93" t="s">
        <v>88</v>
      </c>
      <c r="K25" s="88" t="s">
        <v>88</v>
      </c>
      <c r="L25" s="92" t="s">
        <v>88</v>
      </c>
      <c r="M25" s="93" t="s">
        <v>88</v>
      </c>
      <c r="N25" s="88" t="s">
        <v>88</v>
      </c>
      <c r="O25" s="92" t="s">
        <v>88</v>
      </c>
      <c r="P25" s="93" t="s">
        <v>88</v>
      </c>
      <c r="Q25" s="88" t="s">
        <v>88</v>
      </c>
      <c r="R25" s="92" t="s">
        <v>88</v>
      </c>
      <c r="S25" s="93" t="s">
        <v>88</v>
      </c>
      <c r="T25" s="88" t="s">
        <v>88</v>
      </c>
      <c r="U25" s="92" t="s">
        <v>88</v>
      </c>
      <c r="V25" s="93" t="s">
        <v>88</v>
      </c>
      <c r="W25" s="88" t="s">
        <v>88</v>
      </c>
      <c r="X25" s="92" t="s">
        <v>88</v>
      </c>
      <c r="Y25" s="93" t="s">
        <v>88</v>
      </c>
      <c r="Z25" s="88" t="s">
        <v>88</v>
      </c>
      <c r="AA25" s="92" t="s">
        <v>88</v>
      </c>
      <c r="AB25" s="93" t="s">
        <v>88</v>
      </c>
      <c r="AC25" s="88" t="s">
        <v>88</v>
      </c>
      <c r="AD25" s="92" t="s">
        <v>88</v>
      </c>
      <c r="AE25" s="93" t="s">
        <v>88</v>
      </c>
      <c r="AF25" s="88" t="s">
        <v>88</v>
      </c>
      <c r="AG25" s="92" t="s">
        <v>88</v>
      </c>
      <c r="AH25" s="93" t="s">
        <v>88</v>
      </c>
      <c r="AI25" s="88" t="s">
        <v>88</v>
      </c>
      <c r="AJ25" s="92" t="s">
        <v>88</v>
      </c>
      <c r="AK25" s="93" t="s">
        <v>88</v>
      </c>
      <c r="AL25" s="88" t="s">
        <v>88</v>
      </c>
      <c r="AM25" s="15"/>
      <c r="AN25" s="15"/>
      <c r="AO25" s="15"/>
      <c r="AP25" s="15"/>
      <c r="AQ25" s="15"/>
      <c r="AR25" s="15"/>
      <c r="AS25" s="15"/>
      <c r="AT25" s="15"/>
      <c r="AU25" s="15"/>
      <c r="AV25" s="15"/>
    </row>
    <row r="26" spans="1:48" ht="15.5">
      <c r="A26" s="34" t="s">
        <v>13</v>
      </c>
      <c r="B26" s="19" t="s">
        <v>25</v>
      </c>
      <c r="C26" s="86" t="s">
        <v>88</v>
      </c>
      <c r="D26" s="87" t="s">
        <v>88</v>
      </c>
      <c r="E26" s="89" t="s">
        <v>88</v>
      </c>
      <c r="F26" s="86" t="s">
        <v>88</v>
      </c>
      <c r="G26" s="87" t="s">
        <v>88</v>
      </c>
      <c r="H26" s="89" t="s">
        <v>88</v>
      </c>
      <c r="I26" s="86" t="s">
        <v>88</v>
      </c>
      <c r="J26" s="87" t="s">
        <v>88</v>
      </c>
      <c r="K26" s="89" t="s">
        <v>88</v>
      </c>
      <c r="L26" s="86" t="s">
        <v>88</v>
      </c>
      <c r="M26" s="87" t="s">
        <v>88</v>
      </c>
      <c r="N26" s="89" t="s">
        <v>88</v>
      </c>
      <c r="O26" s="86" t="s">
        <v>88</v>
      </c>
      <c r="P26" s="87" t="s">
        <v>88</v>
      </c>
      <c r="Q26" s="89" t="s">
        <v>88</v>
      </c>
      <c r="R26" s="86" t="s">
        <v>88</v>
      </c>
      <c r="S26" s="87" t="s">
        <v>88</v>
      </c>
      <c r="T26" s="89" t="s">
        <v>88</v>
      </c>
      <c r="U26" s="86" t="s">
        <v>88</v>
      </c>
      <c r="V26" s="87" t="s">
        <v>88</v>
      </c>
      <c r="W26" s="89" t="s">
        <v>88</v>
      </c>
      <c r="X26" s="86" t="s">
        <v>88</v>
      </c>
      <c r="Y26" s="87" t="s">
        <v>88</v>
      </c>
      <c r="Z26" s="89" t="s">
        <v>88</v>
      </c>
      <c r="AA26" s="86" t="s">
        <v>88</v>
      </c>
      <c r="AB26" s="87" t="s">
        <v>88</v>
      </c>
      <c r="AC26" s="89" t="s">
        <v>88</v>
      </c>
      <c r="AD26" s="86" t="s">
        <v>88</v>
      </c>
      <c r="AE26" s="87" t="s">
        <v>88</v>
      </c>
      <c r="AF26" s="89" t="s">
        <v>88</v>
      </c>
      <c r="AG26" s="86" t="s">
        <v>88</v>
      </c>
      <c r="AH26" s="87" t="s">
        <v>88</v>
      </c>
      <c r="AI26" s="89" t="s">
        <v>88</v>
      </c>
      <c r="AJ26" s="86" t="s">
        <v>88</v>
      </c>
      <c r="AK26" s="87" t="s">
        <v>88</v>
      </c>
      <c r="AL26" s="89" t="s">
        <v>88</v>
      </c>
      <c r="AM26" s="15"/>
      <c r="AN26" s="15"/>
      <c r="AO26" s="15"/>
      <c r="AP26" s="15"/>
      <c r="AQ26" s="15"/>
      <c r="AR26" s="15"/>
      <c r="AS26" s="15"/>
      <c r="AT26" s="15"/>
      <c r="AU26" s="15"/>
      <c r="AV26" s="15"/>
    </row>
    <row r="27" spans="1:48" ht="16" thickBot="1">
      <c r="A27" s="35" t="s">
        <v>13</v>
      </c>
      <c r="B27" s="20" t="s">
        <v>24</v>
      </c>
      <c r="C27" s="94" t="s">
        <v>88</v>
      </c>
      <c r="D27" s="90" t="s">
        <v>88</v>
      </c>
      <c r="E27" s="91" t="s">
        <v>88</v>
      </c>
      <c r="F27" s="94" t="s">
        <v>88</v>
      </c>
      <c r="G27" s="90" t="s">
        <v>88</v>
      </c>
      <c r="H27" s="91" t="s">
        <v>88</v>
      </c>
      <c r="I27" s="94" t="s">
        <v>88</v>
      </c>
      <c r="J27" s="90" t="s">
        <v>88</v>
      </c>
      <c r="K27" s="91" t="s">
        <v>88</v>
      </c>
      <c r="L27" s="94" t="s">
        <v>88</v>
      </c>
      <c r="M27" s="90" t="s">
        <v>88</v>
      </c>
      <c r="N27" s="91" t="s">
        <v>88</v>
      </c>
      <c r="O27" s="94" t="s">
        <v>88</v>
      </c>
      <c r="P27" s="90" t="s">
        <v>88</v>
      </c>
      <c r="Q27" s="91" t="s">
        <v>88</v>
      </c>
      <c r="R27" s="94" t="s">
        <v>88</v>
      </c>
      <c r="S27" s="90" t="s">
        <v>88</v>
      </c>
      <c r="T27" s="91" t="s">
        <v>88</v>
      </c>
      <c r="U27" s="94" t="s">
        <v>88</v>
      </c>
      <c r="V27" s="90" t="s">
        <v>88</v>
      </c>
      <c r="W27" s="91" t="s">
        <v>88</v>
      </c>
      <c r="X27" s="94" t="s">
        <v>88</v>
      </c>
      <c r="Y27" s="90" t="s">
        <v>88</v>
      </c>
      <c r="Z27" s="91" t="s">
        <v>88</v>
      </c>
      <c r="AA27" s="94" t="s">
        <v>88</v>
      </c>
      <c r="AB27" s="90" t="s">
        <v>88</v>
      </c>
      <c r="AC27" s="91" t="s">
        <v>88</v>
      </c>
      <c r="AD27" s="94" t="s">
        <v>88</v>
      </c>
      <c r="AE27" s="90" t="s">
        <v>88</v>
      </c>
      <c r="AF27" s="91" t="s">
        <v>88</v>
      </c>
      <c r="AG27" s="94" t="s">
        <v>88</v>
      </c>
      <c r="AH27" s="90" t="s">
        <v>88</v>
      </c>
      <c r="AI27" s="91" t="s">
        <v>88</v>
      </c>
      <c r="AJ27" s="94" t="s">
        <v>88</v>
      </c>
      <c r="AK27" s="90" t="s">
        <v>88</v>
      </c>
      <c r="AL27" s="91" t="s">
        <v>88</v>
      </c>
      <c r="AM27" s="15"/>
      <c r="AN27" s="15"/>
      <c r="AO27" s="15"/>
      <c r="AP27" s="15"/>
      <c r="AQ27" s="15"/>
      <c r="AR27" s="15"/>
      <c r="AS27" s="15"/>
      <c r="AT27" s="15"/>
      <c r="AU27" s="15"/>
      <c r="AV27" s="15"/>
    </row>
    <row r="28" spans="1:48" ht="15.5">
      <c r="A28" s="33" t="s">
        <v>14</v>
      </c>
      <c r="B28" s="18" t="s">
        <v>71</v>
      </c>
      <c r="C28" s="21">
        <f>SUM(C29,C30)</f>
        <v>16</v>
      </c>
      <c r="D28" s="22">
        <v>0</v>
      </c>
      <c r="E28" s="23">
        <f t="shared" si="12"/>
        <v>-16</v>
      </c>
      <c r="F28" s="92">
        <f>SUM(F29,F30)</f>
        <v>16</v>
      </c>
      <c r="G28" s="93">
        <v>4</v>
      </c>
      <c r="H28" s="88">
        <f t="shared" si="13"/>
        <v>-12</v>
      </c>
      <c r="I28" s="21">
        <f t="shared" ref="I28" si="122">SUM(I29,I30)</f>
        <v>16</v>
      </c>
      <c r="J28" s="22">
        <v>0</v>
      </c>
      <c r="K28" s="23">
        <f t="shared" ref="K28:K30" si="123">J28-I28</f>
        <v>-16</v>
      </c>
      <c r="L28" s="21">
        <f t="shared" ref="L28" si="124">SUM(L29,L30)</f>
        <v>16</v>
      </c>
      <c r="M28" s="22">
        <v>0</v>
      </c>
      <c r="N28" s="23">
        <v>0</v>
      </c>
      <c r="O28" s="21">
        <f t="shared" ref="O28" si="125">SUM(O29,O30)</f>
        <v>16</v>
      </c>
      <c r="P28" s="22">
        <v>3</v>
      </c>
      <c r="Q28" s="23">
        <f t="shared" ref="Q28:Q30" si="126">P28-O28</f>
        <v>-13</v>
      </c>
      <c r="R28" s="21">
        <f t="shared" ref="R28" si="127">SUM(R29,R30)</f>
        <v>16</v>
      </c>
      <c r="S28" s="22">
        <v>1</v>
      </c>
      <c r="T28" s="23">
        <f t="shared" ref="T28:T30" si="128">S28-R28</f>
        <v>-15</v>
      </c>
      <c r="U28" s="21">
        <f t="shared" ref="U28" si="129">SUM(U29,U30)</f>
        <v>21</v>
      </c>
      <c r="V28" s="22">
        <v>0</v>
      </c>
      <c r="W28" s="23">
        <f t="shared" ref="W28:W30" si="130">V28-U28</f>
        <v>-21</v>
      </c>
      <c r="X28" s="21">
        <f t="shared" ref="X28:Y28" si="131">SUM(X29,X30)</f>
        <v>21</v>
      </c>
      <c r="Y28" s="22">
        <f t="shared" si="131"/>
        <v>0</v>
      </c>
      <c r="Z28" s="23">
        <f t="shared" ref="Z28:Z30" si="132">Y28-X28</f>
        <v>-21</v>
      </c>
      <c r="AA28" s="21">
        <f t="shared" ref="AA28:AB28" si="133">SUM(AA29,AA30)</f>
        <v>21</v>
      </c>
      <c r="AB28" s="22">
        <f t="shared" si="133"/>
        <v>0</v>
      </c>
      <c r="AC28" s="23">
        <f t="shared" ref="AC28:AC30" si="134">AB28-AA28</f>
        <v>-21</v>
      </c>
      <c r="AD28" s="21">
        <f t="shared" ref="AD28:AE28" si="135">SUM(AD29,AD30)</f>
        <v>2</v>
      </c>
      <c r="AE28" s="22">
        <f t="shared" si="135"/>
        <v>0</v>
      </c>
      <c r="AF28" s="23">
        <f t="shared" ref="AF28:AF30" si="136">AE28-AD28</f>
        <v>-2</v>
      </c>
      <c r="AG28" s="21">
        <f t="shared" ref="AG28:AH28" si="137">SUM(AG29,AG30)</f>
        <v>21</v>
      </c>
      <c r="AH28" s="22">
        <f t="shared" si="137"/>
        <v>0</v>
      </c>
      <c r="AI28" s="23">
        <f t="shared" ref="AI28:AI30" si="138">AH28-AG28</f>
        <v>-21</v>
      </c>
      <c r="AJ28" s="21">
        <f t="shared" ref="AJ28:AK28" si="139">SUM(AJ29,AJ30)</f>
        <v>21</v>
      </c>
      <c r="AK28" s="22">
        <f t="shared" si="139"/>
        <v>0</v>
      </c>
      <c r="AL28" s="23">
        <f t="shared" ref="AL28:AL30" si="140">AK28-AJ28</f>
        <v>-21</v>
      </c>
      <c r="AM28" s="15"/>
      <c r="AN28" s="15"/>
      <c r="AO28" s="15"/>
      <c r="AP28" s="15"/>
      <c r="AQ28" s="15"/>
      <c r="AR28" s="15"/>
      <c r="AS28" s="15"/>
      <c r="AT28" s="15"/>
      <c r="AU28" s="15"/>
      <c r="AV28" s="15"/>
    </row>
    <row r="29" spans="1:48" ht="15.5">
      <c r="A29" s="34" t="s">
        <v>14</v>
      </c>
      <c r="B29" s="19" t="s">
        <v>25</v>
      </c>
      <c r="C29" s="24">
        <v>14</v>
      </c>
      <c r="D29" s="25">
        <v>0</v>
      </c>
      <c r="E29" s="26">
        <f t="shared" si="12"/>
        <v>-14</v>
      </c>
      <c r="F29" s="86">
        <f>C29</f>
        <v>14</v>
      </c>
      <c r="G29" s="87">
        <v>4</v>
      </c>
      <c r="H29" s="89">
        <f t="shared" si="13"/>
        <v>-10</v>
      </c>
      <c r="I29" s="24">
        <f t="shared" ref="I29:I30" si="141">F29</f>
        <v>14</v>
      </c>
      <c r="J29" s="25">
        <v>0</v>
      </c>
      <c r="K29" s="26">
        <f t="shared" si="123"/>
        <v>-14</v>
      </c>
      <c r="L29" s="24">
        <f t="shared" ref="L29:L30" si="142">I29</f>
        <v>14</v>
      </c>
      <c r="M29" s="25">
        <v>3</v>
      </c>
      <c r="N29" s="26">
        <v>0</v>
      </c>
      <c r="O29" s="24">
        <f t="shared" ref="O29:O30" si="143">L29</f>
        <v>14</v>
      </c>
      <c r="P29" s="25">
        <v>2</v>
      </c>
      <c r="Q29" s="26">
        <f t="shared" si="126"/>
        <v>-12</v>
      </c>
      <c r="R29" s="24">
        <f t="shared" ref="R29:R30" si="144">O29</f>
        <v>14</v>
      </c>
      <c r="S29" s="25">
        <v>0</v>
      </c>
      <c r="T29" s="26">
        <f t="shared" si="128"/>
        <v>-14</v>
      </c>
      <c r="U29" s="24">
        <f>21-U30</f>
        <v>19</v>
      </c>
      <c r="V29" s="25">
        <v>0</v>
      </c>
      <c r="W29" s="26">
        <f t="shared" si="130"/>
        <v>-19</v>
      </c>
      <c r="X29" s="24">
        <f t="shared" ref="X29:X30" si="145">U29</f>
        <v>19</v>
      </c>
      <c r="Y29" s="25"/>
      <c r="Z29" s="26">
        <f t="shared" si="132"/>
        <v>-19</v>
      </c>
      <c r="AA29" s="24">
        <f t="shared" ref="AA29:AA30" si="146">X29</f>
        <v>19</v>
      </c>
      <c r="AB29" s="25"/>
      <c r="AC29" s="26">
        <f t="shared" si="134"/>
        <v>-19</v>
      </c>
      <c r="AD29" s="24">
        <v>0</v>
      </c>
      <c r="AE29" s="25"/>
      <c r="AF29" s="26">
        <f t="shared" si="136"/>
        <v>0</v>
      </c>
      <c r="AG29" s="24">
        <f>AA29</f>
        <v>19</v>
      </c>
      <c r="AH29" s="25"/>
      <c r="AI29" s="26">
        <f t="shared" si="138"/>
        <v>-19</v>
      </c>
      <c r="AJ29" s="24">
        <f t="shared" ref="AJ29:AJ30" si="147">AG29</f>
        <v>19</v>
      </c>
      <c r="AK29" s="25"/>
      <c r="AL29" s="26">
        <f t="shared" si="140"/>
        <v>-19</v>
      </c>
      <c r="AM29" s="15"/>
      <c r="AN29" s="15"/>
      <c r="AO29" s="15"/>
      <c r="AP29" s="15"/>
      <c r="AQ29" s="15"/>
      <c r="AR29" s="15"/>
      <c r="AS29" s="15"/>
      <c r="AT29" s="15"/>
      <c r="AU29" s="15"/>
      <c r="AV29" s="15"/>
    </row>
    <row r="30" spans="1:48" ht="16" thickBot="1">
      <c r="A30" s="35" t="s">
        <v>14</v>
      </c>
      <c r="B30" s="20" t="s">
        <v>24</v>
      </c>
      <c r="C30" s="27">
        <v>2</v>
      </c>
      <c r="D30" s="28">
        <v>0</v>
      </c>
      <c r="E30" s="29">
        <f t="shared" si="12"/>
        <v>-2</v>
      </c>
      <c r="F30" s="94">
        <f>C30</f>
        <v>2</v>
      </c>
      <c r="G30" s="90">
        <v>0</v>
      </c>
      <c r="H30" s="91">
        <f t="shared" si="13"/>
        <v>-2</v>
      </c>
      <c r="I30" s="27">
        <f t="shared" si="141"/>
        <v>2</v>
      </c>
      <c r="J30" s="28">
        <v>0</v>
      </c>
      <c r="K30" s="29">
        <f t="shared" si="123"/>
        <v>-2</v>
      </c>
      <c r="L30" s="27">
        <f t="shared" si="142"/>
        <v>2</v>
      </c>
      <c r="M30" s="28">
        <v>1</v>
      </c>
      <c r="N30" s="29">
        <v>0</v>
      </c>
      <c r="O30" s="27">
        <f t="shared" si="143"/>
        <v>2</v>
      </c>
      <c r="P30" s="28">
        <v>1</v>
      </c>
      <c r="Q30" s="29">
        <f t="shared" si="126"/>
        <v>-1</v>
      </c>
      <c r="R30" s="27">
        <f t="shared" si="144"/>
        <v>2</v>
      </c>
      <c r="S30" s="28">
        <v>1</v>
      </c>
      <c r="T30" s="29">
        <f t="shared" si="128"/>
        <v>-1</v>
      </c>
      <c r="U30" s="27">
        <f t="shared" ref="U30" si="148">R30</f>
        <v>2</v>
      </c>
      <c r="V30" s="28">
        <v>0</v>
      </c>
      <c r="W30" s="29">
        <f t="shared" si="130"/>
        <v>-2</v>
      </c>
      <c r="X30" s="27">
        <f t="shared" si="145"/>
        <v>2</v>
      </c>
      <c r="Y30" s="28"/>
      <c r="Z30" s="29">
        <f t="shared" si="132"/>
        <v>-2</v>
      </c>
      <c r="AA30" s="27">
        <f t="shared" si="146"/>
        <v>2</v>
      </c>
      <c r="AB30" s="28"/>
      <c r="AC30" s="29">
        <f t="shared" si="134"/>
        <v>-2</v>
      </c>
      <c r="AD30" s="27">
        <f t="shared" ref="AD30" si="149">AA30</f>
        <v>2</v>
      </c>
      <c r="AE30" s="28"/>
      <c r="AF30" s="29">
        <f t="shared" si="136"/>
        <v>-2</v>
      </c>
      <c r="AG30" s="27">
        <f t="shared" ref="AG30" si="150">AD30</f>
        <v>2</v>
      </c>
      <c r="AH30" s="28"/>
      <c r="AI30" s="29">
        <f t="shared" si="138"/>
        <v>-2</v>
      </c>
      <c r="AJ30" s="27">
        <f t="shared" si="147"/>
        <v>2</v>
      </c>
      <c r="AK30" s="28"/>
      <c r="AL30" s="29">
        <f t="shared" si="140"/>
        <v>-2</v>
      </c>
      <c r="AM30" s="15"/>
      <c r="AN30" s="15"/>
      <c r="AO30" s="15"/>
      <c r="AP30" s="15"/>
      <c r="AQ30" s="15"/>
      <c r="AR30" s="15"/>
      <c r="AS30" s="15"/>
      <c r="AT30" s="15"/>
      <c r="AU30" s="15"/>
      <c r="AV30" s="15"/>
    </row>
    <row r="31" spans="1:48" ht="15.5">
      <c r="A31" s="33" t="s">
        <v>15</v>
      </c>
      <c r="B31" s="18" t="s">
        <v>71</v>
      </c>
      <c r="C31" s="92" t="s">
        <v>88</v>
      </c>
      <c r="D31" s="93" t="s">
        <v>88</v>
      </c>
      <c r="E31" s="88" t="s">
        <v>88</v>
      </c>
      <c r="F31" s="92" t="s">
        <v>88</v>
      </c>
      <c r="G31" s="93" t="s">
        <v>88</v>
      </c>
      <c r="H31" s="88" t="s">
        <v>88</v>
      </c>
      <c r="I31" s="92" t="s">
        <v>88</v>
      </c>
      <c r="J31" s="93" t="s">
        <v>88</v>
      </c>
      <c r="K31" s="88" t="s">
        <v>88</v>
      </c>
      <c r="L31" s="92" t="s">
        <v>88</v>
      </c>
      <c r="M31" s="93" t="s">
        <v>88</v>
      </c>
      <c r="N31" s="88" t="s">
        <v>88</v>
      </c>
      <c r="O31" s="92" t="s">
        <v>88</v>
      </c>
      <c r="P31" s="93" t="s">
        <v>88</v>
      </c>
      <c r="Q31" s="88" t="s">
        <v>88</v>
      </c>
      <c r="R31" s="92" t="s">
        <v>88</v>
      </c>
      <c r="S31" s="93" t="s">
        <v>88</v>
      </c>
      <c r="T31" s="88" t="s">
        <v>88</v>
      </c>
      <c r="U31" s="92" t="s">
        <v>88</v>
      </c>
      <c r="V31" s="93" t="s">
        <v>88</v>
      </c>
      <c r="W31" s="88" t="s">
        <v>88</v>
      </c>
      <c r="X31" s="92" t="s">
        <v>88</v>
      </c>
      <c r="Y31" s="93" t="s">
        <v>88</v>
      </c>
      <c r="Z31" s="88" t="s">
        <v>88</v>
      </c>
      <c r="AA31" s="92" t="s">
        <v>88</v>
      </c>
      <c r="AB31" s="93" t="s">
        <v>88</v>
      </c>
      <c r="AC31" s="88" t="s">
        <v>88</v>
      </c>
      <c r="AD31" s="92" t="s">
        <v>88</v>
      </c>
      <c r="AE31" s="93" t="s">
        <v>88</v>
      </c>
      <c r="AF31" s="88" t="s">
        <v>88</v>
      </c>
      <c r="AG31" s="92" t="s">
        <v>88</v>
      </c>
      <c r="AH31" s="93" t="s">
        <v>88</v>
      </c>
      <c r="AI31" s="88" t="s">
        <v>88</v>
      </c>
      <c r="AJ31" s="92" t="s">
        <v>88</v>
      </c>
      <c r="AK31" s="93" t="s">
        <v>88</v>
      </c>
      <c r="AL31" s="88" t="s">
        <v>88</v>
      </c>
      <c r="AM31" s="15"/>
      <c r="AN31" s="15"/>
      <c r="AO31" s="15"/>
      <c r="AP31" s="15"/>
      <c r="AQ31" s="15"/>
      <c r="AR31" s="15"/>
      <c r="AS31" s="15"/>
      <c r="AT31" s="15"/>
      <c r="AU31" s="15"/>
      <c r="AV31" s="15"/>
    </row>
    <row r="32" spans="1:48" ht="15.5">
      <c r="A32" s="34" t="s">
        <v>15</v>
      </c>
      <c r="B32" s="19" t="s">
        <v>25</v>
      </c>
      <c r="C32" s="86" t="s">
        <v>88</v>
      </c>
      <c r="D32" s="87" t="s">
        <v>88</v>
      </c>
      <c r="E32" s="89" t="s">
        <v>88</v>
      </c>
      <c r="F32" s="86" t="s">
        <v>88</v>
      </c>
      <c r="G32" s="87" t="s">
        <v>88</v>
      </c>
      <c r="H32" s="89" t="s">
        <v>88</v>
      </c>
      <c r="I32" s="86" t="s">
        <v>88</v>
      </c>
      <c r="J32" s="87" t="s">
        <v>88</v>
      </c>
      <c r="K32" s="89" t="s">
        <v>88</v>
      </c>
      <c r="L32" s="86" t="s">
        <v>88</v>
      </c>
      <c r="M32" s="87" t="s">
        <v>88</v>
      </c>
      <c r="N32" s="89" t="s">
        <v>88</v>
      </c>
      <c r="O32" s="86" t="s">
        <v>88</v>
      </c>
      <c r="P32" s="87" t="s">
        <v>88</v>
      </c>
      <c r="Q32" s="89" t="s">
        <v>88</v>
      </c>
      <c r="R32" s="86" t="s">
        <v>88</v>
      </c>
      <c r="S32" s="87" t="s">
        <v>88</v>
      </c>
      <c r="T32" s="89" t="s">
        <v>88</v>
      </c>
      <c r="U32" s="86" t="s">
        <v>88</v>
      </c>
      <c r="V32" s="87" t="s">
        <v>88</v>
      </c>
      <c r="W32" s="89" t="s">
        <v>88</v>
      </c>
      <c r="X32" s="86" t="s">
        <v>88</v>
      </c>
      <c r="Y32" s="87" t="s">
        <v>88</v>
      </c>
      <c r="Z32" s="89" t="s">
        <v>88</v>
      </c>
      <c r="AA32" s="86" t="s">
        <v>88</v>
      </c>
      <c r="AB32" s="87" t="s">
        <v>88</v>
      </c>
      <c r="AC32" s="89" t="s">
        <v>88</v>
      </c>
      <c r="AD32" s="86" t="s">
        <v>88</v>
      </c>
      <c r="AE32" s="87" t="s">
        <v>88</v>
      </c>
      <c r="AF32" s="89" t="s">
        <v>88</v>
      </c>
      <c r="AG32" s="86" t="s">
        <v>88</v>
      </c>
      <c r="AH32" s="87" t="s">
        <v>88</v>
      </c>
      <c r="AI32" s="89" t="s">
        <v>88</v>
      </c>
      <c r="AJ32" s="86" t="s">
        <v>88</v>
      </c>
      <c r="AK32" s="87" t="s">
        <v>88</v>
      </c>
      <c r="AL32" s="89" t="s">
        <v>88</v>
      </c>
      <c r="AM32" s="15"/>
      <c r="AN32" s="15"/>
      <c r="AO32" s="15"/>
      <c r="AP32" s="15"/>
      <c r="AQ32" s="15"/>
      <c r="AR32" s="15"/>
      <c r="AS32" s="15"/>
      <c r="AT32" s="15"/>
      <c r="AU32" s="15"/>
      <c r="AV32" s="15"/>
    </row>
    <row r="33" spans="1:48" ht="16" thickBot="1">
      <c r="A33" s="35" t="s">
        <v>15</v>
      </c>
      <c r="B33" s="20" t="s">
        <v>24</v>
      </c>
      <c r="C33" s="94" t="s">
        <v>88</v>
      </c>
      <c r="D33" s="90" t="s">
        <v>88</v>
      </c>
      <c r="E33" s="91" t="s">
        <v>88</v>
      </c>
      <c r="F33" s="94" t="s">
        <v>88</v>
      </c>
      <c r="G33" s="90" t="s">
        <v>88</v>
      </c>
      <c r="H33" s="91" t="s">
        <v>88</v>
      </c>
      <c r="I33" s="94" t="s">
        <v>88</v>
      </c>
      <c r="J33" s="90" t="s">
        <v>88</v>
      </c>
      <c r="K33" s="91" t="s">
        <v>88</v>
      </c>
      <c r="L33" s="94" t="s">
        <v>88</v>
      </c>
      <c r="M33" s="90" t="s">
        <v>88</v>
      </c>
      <c r="N33" s="91" t="s">
        <v>88</v>
      </c>
      <c r="O33" s="94" t="s">
        <v>88</v>
      </c>
      <c r="P33" s="90" t="s">
        <v>88</v>
      </c>
      <c r="Q33" s="91" t="s">
        <v>88</v>
      </c>
      <c r="R33" s="94" t="s">
        <v>88</v>
      </c>
      <c r="S33" s="90" t="s">
        <v>88</v>
      </c>
      <c r="T33" s="91" t="s">
        <v>88</v>
      </c>
      <c r="U33" s="94" t="s">
        <v>88</v>
      </c>
      <c r="V33" s="90" t="s">
        <v>88</v>
      </c>
      <c r="W33" s="91" t="s">
        <v>88</v>
      </c>
      <c r="X33" s="94" t="s">
        <v>88</v>
      </c>
      <c r="Y33" s="90" t="s">
        <v>88</v>
      </c>
      <c r="Z33" s="91" t="s">
        <v>88</v>
      </c>
      <c r="AA33" s="94" t="s">
        <v>88</v>
      </c>
      <c r="AB33" s="90" t="s">
        <v>88</v>
      </c>
      <c r="AC33" s="91" t="s">
        <v>88</v>
      </c>
      <c r="AD33" s="94" t="s">
        <v>88</v>
      </c>
      <c r="AE33" s="90" t="s">
        <v>88</v>
      </c>
      <c r="AF33" s="91" t="s">
        <v>88</v>
      </c>
      <c r="AG33" s="94" t="s">
        <v>88</v>
      </c>
      <c r="AH33" s="90" t="s">
        <v>88</v>
      </c>
      <c r="AI33" s="91" t="s">
        <v>88</v>
      </c>
      <c r="AJ33" s="94" t="s">
        <v>88</v>
      </c>
      <c r="AK33" s="90" t="s">
        <v>88</v>
      </c>
      <c r="AL33" s="91" t="s">
        <v>88</v>
      </c>
      <c r="AM33" s="15"/>
      <c r="AN33" s="15"/>
      <c r="AO33" s="15"/>
      <c r="AP33" s="15"/>
      <c r="AQ33" s="15"/>
      <c r="AR33" s="15"/>
      <c r="AS33" s="15"/>
      <c r="AT33" s="15"/>
      <c r="AU33" s="15"/>
      <c r="AV33" s="15"/>
    </row>
    <row r="34" spans="1:48" ht="15.5">
      <c r="A34" s="33" t="s">
        <v>23</v>
      </c>
      <c r="B34" s="18" t="s">
        <v>71</v>
      </c>
      <c r="C34" s="92" t="s">
        <v>88</v>
      </c>
      <c r="D34" s="93" t="s">
        <v>88</v>
      </c>
      <c r="E34" s="88" t="s">
        <v>88</v>
      </c>
      <c r="F34" s="92" t="s">
        <v>88</v>
      </c>
      <c r="G34" s="93" t="s">
        <v>88</v>
      </c>
      <c r="H34" s="88" t="s">
        <v>88</v>
      </c>
      <c r="I34" s="92" t="s">
        <v>88</v>
      </c>
      <c r="J34" s="93" t="s">
        <v>88</v>
      </c>
      <c r="K34" s="88" t="s">
        <v>88</v>
      </c>
      <c r="L34" s="92" t="s">
        <v>88</v>
      </c>
      <c r="M34" s="93" t="s">
        <v>88</v>
      </c>
      <c r="N34" s="88" t="s">
        <v>88</v>
      </c>
      <c r="O34" s="92" t="s">
        <v>88</v>
      </c>
      <c r="P34" s="93" t="s">
        <v>88</v>
      </c>
      <c r="Q34" s="88" t="s">
        <v>88</v>
      </c>
      <c r="R34" s="92" t="s">
        <v>88</v>
      </c>
      <c r="S34" s="93" t="s">
        <v>88</v>
      </c>
      <c r="T34" s="88" t="s">
        <v>88</v>
      </c>
      <c r="U34" s="92" t="s">
        <v>88</v>
      </c>
      <c r="V34" s="93" t="s">
        <v>88</v>
      </c>
      <c r="W34" s="88" t="s">
        <v>88</v>
      </c>
      <c r="X34" s="92" t="s">
        <v>88</v>
      </c>
      <c r="Y34" s="93" t="s">
        <v>88</v>
      </c>
      <c r="Z34" s="88" t="s">
        <v>88</v>
      </c>
      <c r="AA34" s="92" t="s">
        <v>88</v>
      </c>
      <c r="AB34" s="93" t="s">
        <v>88</v>
      </c>
      <c r="AC34" s="88" t="s">
        <v>88</v>
      </c>
      <c r="AD34" s="92" t="s">
        <v>88</v>
      </c>
      <c r="AE34" s="93" t="s">
        <v>88</v>
      </c>
      <c r="AF34" s="88" t="s">
        <v>88</v>
      </c>
      <c r="AG34" s="92" t="s">
        <v>88</v>
      </c>
      <c r="AH34" s="93" t="s">
        <v>88</v>
      </c>
      <c r="AI34" s="88" t="s">
        <v>88</v>
      </c>
      <c r="AJ34" s="92" t="s">
        <v>88</v>
      </c>
      <c r="AK34" s="93" t="s">
        <v>88</v>
      </c>
      <c r="AL34" s="88" t="s">
        <v>88</v>
      </c>
      <c r="AM34" s="15"/>
      <c r="AN34" s="15"/>
      <c r="AO34" s="15"/>
      <c r="AP34" s="15"/>
      <c r="AQ34" s="15"/>
      <c r="AR34" s="15"/>
      <c r="AS34" s="15"/>
      <c r="AT34" s="15"/>
      <c r="AU34" s="15"/>
      <c r="AV34" s="15"/>
    </row>
    <row r="35" spans="1:48" ht="15.5">
      <c r="A35" s="34" t="s">
        <v>23</v>
      </c>
      <c r="B35" s="19" t="s">
        <v>25</v>
      </c>
      <c r="C35" s="86" t="s">
        <v>88</v>
      </c>
      <c r="D35" s="87" t="s">
        <v>88</v>
      </c>
      <c r="E35" s="89" t="s">
        <v>88</v>
      </c>
      <c r="F35" s="86" t="s">
        <v>88</v>
      </c>
      <c r="G35" s="87" t="s">
        <v>88</v>
      </c>
      <c r="H35" s="89" t="s">
        <v>88</v>
      </c>
      <c r="I35" s="86" t="s">
        <v>88</v>
      </c>
      <c r="J35" s="87" t="s">
        <v>88</v>
      </c>
      <c r="K35" s="89" t="s">
        <v>88</v>
      </c>
      <c r="L35" s="86" t="s">
        <v>88</v>
      </c>
      <c r="M35" s="87" t="s">
        <v>88</v>
      </c>
      <c r="N35" s="89" t="s">
        <v>88</v>
      </c>
      <c r="O35" s="86" t="s">
        <v>88</v>
      </c>
      <c r="P35" s="87" t="s">
        <v>88</v>
      </c>
      <c r="Q35" s="89" t="s">
        <v>88</v>
      </c>
      <c r="R35" s="86" t="s">
        <v>88</v>
      </c>
      <c r="S35" s="87" t="s">
        <v>88</v>
      </c>
      <c r="T35" s="89" t="s">
        <v>88</v>
      </c>
      <c r="U35" s="86" t="s">
        <v>88</v>
      </c>
      <c r="V35" s="87" t="s">
        <v>88</v>
      </c>
      <c r="W35" s="89" t="s">
        <v>88</v>
      </c>
      <c r="X35" s="86" t="s">
        <v>88</v>
      </c>
      <c r="Y35" s="87" t="s">
        <v>88</v>
      </c>
      <c r="Z35" s="89" t="s">
        <v>88</v>
      </c>
      <c r="AA35" s="86" t="s">
        <v>88</v>
      </c>
      <c r="AB35" s="87" t="s">
        <v>88</v>
      </c>
      <c r="AC35" s="89" t="s">
        <v>88</v>
      </c>
      <c r="AD35" s="86" t="s">
        <v>88</v>
      </c>
      <c r="AE35" s="87" t="s">
        <v>88</v>
      </c>
      <c r="AF35" s="89" t="s">
        <v>88</v>
      </c>
      <c r="AG35" s="86" t="s">
        <v>88</v>
      </c>
      <c r="AH35" s="87" t="s">
        <v>88</v>
      </c>
      <c r="AI35" s="89" t="s">
        <v>88</v>
      </c>
      <c r="AJ35" s="86" t="s">
        <v>88</v>
      </c>
      <c r="AK35" s="87" t="s">
        <v>88</v>
      </c>
      <c r="AL35" s="89" t="s">
        <v>88</v>
      </c>
      <c r="AM35" s="15"/>
      <c r="AN35" s="15"/>
      <c r="AO35" s="15"/>
      <c r="AP35" s="15"/>
      <c r="AQ35" s="15"/>
      <c r="AR35" s="15"/>
      <c r="AS35" s="15"/>
      <c r="AT35" s="15"/>
      <c r="AU35" s="15"/>
      <c r="AV35" s="15"/>
    </row>
    <row r="36" spans="1:48" ht="16" thickBot="1">
      <c r="A36" s="35" t="s">
        <v>23</v>
      </c>
      <c r="B36" s="20" t="s">
        <v>24</v>
      </c>
      <c r="C36" s="94" t="s">
        <v>88</v>
      </c>
      <c r="D36" s="90" t="s">
        <v>88</v>
      </c>
      <c r="E36" s="91" t="s">
        <v>88</v>
      </c>
      <c r="F36" s="94" t="s">
        <v>88</v>
      </c>
      <c r="G36" s="90" t="s">
        <v>88</v>
      </c>
      <c r="H36" s="91" t="s">
        <v>88</v>
      </c>
      <c r="I36" s="94" t="s">
        <v>88</v>
      </c>
      <c r="J36" s="90" t="s">
        <v>88</v>
      </c>
      <c r="K36" s="91" t="s">
        <v>88</v>
      </c>
      <c r="L36" s="94" t="s">
        <v>88</v>
      </c>
      <c r="M36" s="90" t="s">
        <v>88</v>
      </c>
      <c r="N36" s="91" t="s">
        <v>88</v>
      </c>
      <c r="O36" s="94" t="s">
        <v>88</v>
      </c>
      <c r="P36" s="90" t="s">
        <v>88</v>
      </c>
      <c r="Q36" s="91" t="s">
        <v>88</v>
      </c>
      <c r="R36" s="94" t="s">
        <v>88</v>
      </c>
      <c r="S36" s="90" t="s">
        <v>88</v>
      </c>
      <c r="T36" s="91" t="s">
        <v>88</v>
      </c>
      <c r="U36" s="94" t="s">
        <v>88</v>
      </c>
      <c r="V36" s="90" t="s">
        <v>88</v>
      </c>
      <c r="W36" s="91" t="s">
        <v>88</v>
      </c>
      <c r="X36" s="94" t="s">
        <v>88</v>
      </c>
      <c r="Y36" s="90" t="s">
        <v>88</v>
      </c>
      <c r="Z36" s="91" t="s">
        <v>88</v>
      </c>
      <c r="AA36" s="94" t="s">
        <v>88</v>
      </c>
      <c r="AB36" s="90" t="s">
        <v>88</v>
      </c>
      <c r="AC36" s="91" t="s">
        <v>88</v>
      </c>
      <c r="AD36" s="94" t="s">
        <v>88</v>
      </c>
      <c r="AE36" s="90" t="s">
        <v>88</v>
      </c>
      <c r="AF36" s="91" t="s">
        <v>88</v>
      </c>
      <c r="AG36" s="94" t="s">
        <v>88</v>
      </c>
      <c r="AH36" s="90" t="s">
        <v>88</v>
      </c>
      <c r="AI36" s="91" t="s">
        <v>88</v>
      </c>
      <c r="AJ36" s="94" t="s">
        <v>88</v>
      </c>
      <c r="AK36" s="90" t="s">
        <v>88</v>
      </c>
      <c r="AL36" s="91" t="s">
        <v>88</v>
      </c>
      <c r="AM36" s="15"/>
      <c r="AN36" s="15"/>
      <c r="AO36" s="15"/>
      <c r="AP36" s="15"/>
      <c r="AQ36" s="15"/>
      <c r="AR36" s="15"/>
      <c r="AS36" s="15"/>
      <c r="AT36" s="15"/>
      <c r="AU36" s="15"/>
      <c r="AV36" s="15"/>
    </row>
    <row r="37" spans="1:48" ht="15.5">
      <c r="A37" s="33" t="s">
        <v>17</v>
      </c>
      <c r="B37" s="18" t="s">
        <v>71</v>
      </c>
      <c r="C37" s="92" t="s">
        <v>88</v>
      </c>
      <c r="D37" s="93" t="s">
        <v>88</v>
      </c>
      <c r="E37" s="88" t="s">
        <v>88</v>
      </c>
      <c r="F37" s="92" t="s">
        <v>88</v>
      </c>
      <c r="G37" s="93" t="s">
        <v>88</v>
      </c>
      <c r="H37" s="88" t="s">
        <v>88</v>
      </c>
      <c r="I37" s="92" t="s">
        <v>88</v>
      </c>
      <c r="J37" s="93" t="s">
        <v>88</v>
      </c>
      <c r="K37" s="88" t="s">
        <v>88</v>
      </c>
      <c r="L37" s="92" t="s">
        <v>88</v>
      </c>
      <c r="M37" s="93" t="s">
        <v>88</v>
      </c>
      <c r="N37" s="88" t="s">
        <v>88</v>
      </c>
      <c r="O37" s="92" t="s">
        <v>88</v>
      </c>
      <c r="P37" s="93" t="s">
        <v>88</v>
      </c>
      <c r="Q37" s="88" t="s">
        <v>88</v>
      </c>
      <c r="R37" s="92" t="s">
        <v>88</v>
      </c>
      <c r="S37" s="93" t="s">
        <v>88</v>
      </c>
      <c r="T37" s="88" t="s">
        <v>88</v>
      </c>
      <c r="U37" s="92" t="s">
        <v>88</v>
      </c>
      <c r="V37" s="93" t="s">
        <v>88</v>
      </c>
      <c r="W37" s="88" t="s">
        <v>88</v>
      </c>
      <c r="X37" s="92" t="s">
        <v>88</v>
      </c>
      <c r="Y37" s="93" t="s">
        <v>88</v>
      </c>
      <c r="Z37" s="88" t="s">
        <v>88</v>
      </c>
      <c r="AA37" s="92" t="s">
        <v>88</v>
      </c>
      <c r="AB37" s="93" t="s">
        <v>88</v>
      </c>
      <c r="AC37" s="88" t="s">
        <v>88</v>
      </c>
      <c r="AD37" s="92" t="s">
        <v>88</v>
      </c>
      <c r="AE37" s="93" t="s">
        <v>88</v>
      </c>
      <c r="AF37" s="88" t="s">
        <v>88</v>
      </c>
      <c r="AG37" s="92" t="s">
        <v>88</v>
      </c>
      <c r="AH37" s="93" t="s">
        <v>88</v>
      </c>
      <c r="AI37" s="88" t="s">
        <v>88</v>
      </c>
      <c r="AJ37" s="92" t="s">
        <v>88</v>
      </c>
      <c r="AK37" s="93" t="s">
        <v>88</v>
      </c>
      <c r="AL37" s="88" t="s">
        <v>88</v>
      </c>
      <c r="AM37" s="15"/>
      <c r="AN37" s="15"/>
      <c r="AO37" s="15"/>
      <c r="AP37" s="15"/>
      <c r="AQ37" s="15"/>
      <c r="AR37" s="15"/>
      <c r="AS37" s="15"/>
      <c r="AT37" s="15"/>
      <c r="AU37" s="15"/>
      <c r="AV37" s="15"/>
    </row>
    <row r="38" spans="1:48" ht="15.5">
      <c r="A38" s="34" t="s">
        <v>17</v>
      </c>
      <c r="B38" s="19" t="s">
        <v>25</v>
      </c>
      <c r="C38" s="86" t="s">
        <v>88</v>
      </c>
      <c r="D38" s="87" t="s">
        <v>88</v>
      </c>
      <c r="E38" s="89" t="s">
        <v>88</v>
      </c>
      <c r="F38" s="86" t="s">
        <v>88</v>
      </c>
      <c r="G38" s="87" t="s">
        <v>88</v>
      </c>
      <c r="H38" s="89" t="s">
        <v>88</v>
      </c>
      <c r="I38" s="86" t="s">
        <v>88</v>
      </c>
      <c r="J38" s="87" t="s">
        <v>88</v>
      </c>
      <c r="K38" s="89" t="s">
        <v>88</v>
      </c>
      <c r="L38" s="86" t="s">
        <v>88</v>
      </c>
      <c r="M38" s="87" t="s">
        <v>88</v>
      </c>
      <c r="N38" s="89" t="s">
        <v>88</v>
      </c>
      <c r="O38" s="86" t="s">
        <v>88</v>
      </c>
      <c r="P38" s="87" t="s">
        <v>88</v>
      </c>
      <c r="Q38" s="89" t="s">
        <v>88</v>
      </c>
      <c r="R38" s="86" t="s">
        <v>88</v>
      </c>
      <c r="S38" s="87" t="s">
        <v>88</v>
      </c>
      <c r="T38" s="89" t="s">
        <v>88</v>
      </c>
      <c r="U38" s="86" t="s">
        <v>88</v>
      </c>
      <c r="V38" s="87" t="s">
        <v>88</v>
      </c>
      <c r="W38" s="89" t="s">
        <v>88</v>
      </c>
      <c r="X38" s="86" t="s">
        <v>88</v>
      </c>
      <c r="Y38" s="87" t="s">
        <v>88</v>
      </c>
      <c r="Z38" s="89" t="s">
        <v>88</v>
      </c>
      <c r="AA38" s="86" t="s">
        <v>88</v>
      </c>
      <c r="AB38" s="87" t="s">
        <v>88</v>
      </c>
      <c r="AC38" s="89" t="s">
        <v>88</v>
      </c>
      <c r="AD38" s="86" t="s">
        <v>88</v>
      </c>
      <c r="AE38" s="87" t="s">
        <v>88</v>
      </c>
      <c r="AF38" s="89" t="s">
        <v>88</v>
      </c>
      <c r="AG38" s="86" t="s">
        <v>88</v>
      </c>
      <c r="AH38" s="87" t="s">
        <v>88</v>
      </c>
      <c r="AI38" s="89" t="s">
        <v>88</v>
      </c>
      <c r="AJ38" s="86" t="s">
        <v>88</v>
      </c>
      <c r="AK38" s="87" t="s">
        <v>88</v>
      </c>
      <c r="AL38" s="89" t="s">
        <v>88</v>
      </c>
      <c r="AM38" s="15"/>
      <c r="AN38" s="15"/>
      <c r="AO38" s="15"/>
      <c r="AP38" s="15"/>
      <c r="AQ38" s="15"/>
      <c r="AR38" s="15"/>
      <c r="AS38" s="15"/>
      <c r="AT38" s="15"/>
      <c r="AU38" s="15"/>
      <c r="AV38" s="15"/>
    </row>
    <row r="39" spans="1:48" ht="16" thickBot="1">
      <c r="A39" s="35" t="s">
        <v>17</v>
      </c>
      <c r="B39" s="20" t="s">
        <v>24</v>
      </c>
      <c r="C39" s="94" t="s">
        <v>88</v>
      </c>
      <c r="D39" s="90" t="s">
        <v>88</v>
      </c>
      <c r="E39" s="91" t="s">
        <v>88</v>
      </c>
      <c r="F39" s="94" t="s">
        <v>88</v>
      </c>
      <c r="G39" s="90" t="s">
        <v>88</v>
      </c>
      <c r="H39" s="91" t="s">
        <v>88</v>
      </c>
      <c r="I39" s="94" t="s">
        <v>88</v>
      </c>
      <c r="J39" s="90" t="s">
        <v>88</v>
      </c>
      <c r="K39" s="91" t="s">
        <v>88</v>
      </c>
      <c r="L39" s="94" t="s">
        <v>88</v>
      </c>
      <c r="M39" s="90" t="s">
        <v>88</v>
      </c>
      <c r="N39" s="91" t="s">
        <v>88</v>
      </c>
      <c r="O39" s="94" t="s">
        <v>88</v>
      </c>
      <c r="P39" s="90" t="s">
        <v>88</v>
      </c>
      <c r="Q39" s="91" t="s">
        <v>88</v>
      </c>
      <c r="R39" s="94" t="s">
        <v>88</v>
      </c>
      <c r="S39" s="90" t="s">
        <v>88</v>
      </c>
      <c r="T39" s="91" t="s">
        <v>88</v>
      </c>
      <c r="U39" s="94" t="s">
        <v>88</v>
      </c>
      <c r="V39" s="90" t="s">
        <v>88</v>
      </c>
      <c r="W39" s="91" t="s">
        <v>88</v>
      </c>
      <c r="X39" s="94" t="s">
        <v>88</v>
      </c>
      <c r="Y39" s="90" t="s">
        <v>88</v>
      </c>
      <c r="Z39" s="91" t="s">
        <v>88</v>
      </c>
      <c r="AA39" s="94" t="s">
        <v>88</v>
      </c>
      <c r="AB39" s="90" t="s">
        <v>88</v>
      </c>
      <c r="AC39" s="91" t="s">
        <v>88</v>
      </c>
      <c r="AD39" s="94" t="s">
        <v>88</v>
      </c>
      <c r="AE39" s="90" t="s">
        <v>88</v>
      </c>
      <c r="AF39" s="91" t="s">
        <v>88</v>
      </c>
      <c r="AG39" s="94" t="s">
        <v>88</v>
      </c>
      <c r="AH39" s="90" t="s">
        <v>88</v>
      </c>
      <c r="AI39" s="91" t="s">
        <v>88</v>
      </c>
      <c r="AJ39" s="94" t="s">
        <v>88</v>
      </c>
      <c r="AK39" s="90" t="s">
        <v>88</v>
      </c>
      <c r="AL39" s="91" t="s">
        <v>88</v>
      </c>
      <c r="AM39" s="15"/>
      <c r="AN39" s="15"/>
      <c r="AO39" s="15"/>
      <c r="AP39" s="15"/>
      <c r="AQ39" s="15"/>
      <c r="AR39" s="15"/>
      <c r="AS39" s="15"/>
      <c r="AT39" s="15"/>
      <c r="AU39" s="15"/>
      <c r="AV39" s="15"/>
    </row>
    <row r="40" spans="1:48" ht="15.5">
      <c r="A40" s="33" t="s">
        <v>20</v>
      </c>
      <c r="B40" s="18" t="s">
        <v>71</v>
      </c>
      <c r="C40" s="92" t="s">
        <v>88</v>
      </c>
      <c r="D40" s="93" t="s">
        <v>88</v>
      </c>
      <c r="E40" s="88" t="s">
        <v>88</v>
      </c>
      <c r="F40" s="92" t="s">
        <v>88</v>
      </c>
      <c r="G40" s="93" t="s">
        <v>88</v>
      </c>
      <c r="H40" s="88" t="s">
        <v>88</v>
      </c>
      <c r="I40" s="92" t="s">
        <v>88</v>
      </c>
      <c r="J40" s="93" t="s">
        <v>88</v>
      </c>
      <c r="K40" s="88" t="s">
        <v>88</v>
      </c>
      <c r="L40" s="92" t="s">
        <v>88</v>
      </c>
      <c r="M40" s="93" t="s">
        <v>88</v>
      </c>
      <c r="N40" s="88" t="s">
        <v>88</v>
      </c>
      <c r="O40" s="92" t="s">
        <v>88</v>
      </c>
      <c r="P40" s="93" t="s">
        <v>88</v>
      </c>
      <c r="Q40" s="88" t="s">
        <v>88</v>
      </c>
      <c r="R40" s="92" t="s">
        <v>88</v>
      </c>
      <c r="S40" s="93" t="s">
        <v>88</v>
      </c>
      <c r="T40" s="88" t="s">
        <v>88</v>
      </c>
      <c r="U40" s="92" t="s">
        <v>88</v>
      </c>
      <c r="V40" s="93" t="s">
        <v>88</v>
      </c>
      <c r="W40" s="88" t="s">
        <v>88</v>
      </c>
      <c r="X40" s="92" t="s">
        <v>88</v>
      </c>
      <c r="Y40" s="93" t="s">
        <v>88</v>
      </c>
      <c r="Z40" s="88" t="s">
        <v>88</v>
      </c>
      <c r="AA40" s="92" t="s">
        <v>88</v>
      </c>
      <c r="AB40" s="93" t="s">
        <v>88</v>
      </c>
      <c r="AC40" s="88" t="s">
        <v>88</v>
      </c>
      <c r="AD40" s="92" t="s">
        <v>88</v>
      </c>
      <c r="AE40" s="93" t="s">
        <v>88</v>
      </c>
      <c r="AF40" s="88" t="s">
        <v>88</v>
      </c>
      <c r="AG40" s="92" t="s">
        <v>88</v>
      </c>
      <c r="AH40" s="93" t="s">
        <v>88</v>
      </c>
      <c r="AI40" s="88" t="s">
        <v>88</v>
      </c>
      <c r="AJ40" s="92" t="s">
        <v>88</v>
      </c>
      <c r="AK40" s="93" t="s">
        <v>88</v>
      </c>
      <c r="AL40" s="88" t="s">
        <v>88</v>
      </c>
      <c r="AM40" s="15"/>
      <c r="AN40" s="15"/>
      <c r="AO40" s="15"/>
      <c r="AP40" s="15"/>
      <c r="AQ40" s="15"/>
      <c r="AR40" s="15"/>
      <c r="AS40" s="15"/>
      <c r="AT40" s="15"/>
      <c r="AU40" s="15"/>
      <c r="AV40" s="15"/>
    </row>
    <row r="41" spans="1:48" ht="15.5">
      <c r="A41" s="34" t="s">
        <v>20</v>
      </c>
      <c r="B41" s="19" t="s">
        <v>25</v>
      </c>
      <c r="C41" s="86" t="s">
        <v>88</v>
      </c>
      <c r="D41" s="87" t="s">
        <v>88</v>
      </c>
      <c r="E41" s="89" t="s">
        <v>88</v>
      </c>
      <c r="F41" s="86" t="s">
        <v>88</v>
      </c>
      <c r="G41" s="87" t="s">
        <v>88</v>
      </c>
      <c r="H41" s="89" t="s">
        <v>88</v>
      </c>
      <c r="I41" s="86" t="s">
        <v>88</v>
      </c>
      <c r="J41" s="87" t="s">
        <v>88</v>
      </c>
      <c r="K41" s="89" t="s">
        <v>88</v>
      </c>
      <c r="L41" s="86" t="s">
        <v>88</v>
      </c>
      <c r="M41" s="87" t="s">
        <v>88</v>
      </c>
      <c r="N41" s="89" t="s">
        <v>88</v>
      </c>
      <c r="O41" s="86" t="s">
        <v>88</v>
      </c>
      <c r="P41" s="87" t="s">
        <v>88</v>
      </c>
      <c r="Q41" s="89" t="s">
        <v>88</v>
      </c>
      <c r="R41" s="86" t="s">
        <v>88</v>
      </c>
      <c r="S41" s="87" t="s">
        <v>88</v>
      </c>
      <c r="T41" s="89" t="s">
        <v>88</v>
      </c>
      <c r="U41" s="86" t="s">
        <v>88</v>
      </c>
      <c r="V41" s="87" t="s">
        <v>88</v>
      </c>
      <c r="W41" s="89" t="s">
        <v>88</v>
      </c>
      <c r="X41" s="86" t="s">
        <v>88</v>
      </c>
      <c r="Y41" s="87" t="s">
        <v>88</v>
      </c>
      <c r="Z41" s="89" t="s">
        <v>88</v>
      </c>
      <c r="AA41" s="86" t="s">
        <v>88</v>
      </c>
      <c r="AB41" s="87" t="s">
        <v>88</v>
      </c>
      <c r="AC41" s="89" t="s">
        <v>88</v>
      </c>
      <c r="AD41" s="86" t="s">
        <v>88</v>
      </c>
      <c r="AE41" s="87" t="s">
        <v>88</v>
      </c>
      <c r="AF41" s="89" t="s">
        <v>88</v>
      </c>
      <c r="AG41" s="86" t="s">
        <v>88</v>
      </c>
      <c r="AH41" s="87" t="s">
        <v>88</v>
      </c>
      <c r="AI41" s="89" t="s">
        <v>88</v>
      </c>
      <c r="AJ41" s="86" t="s">
        <v>88</v>
      </c>
      <c r="AK41" s="87" t="s">
        <v>88</v>
      </c>
      <c r="AL41" s="89" t="s">
        <v>88</v>
      </c>
      <c r="AM41" s="15"/>
      <c r="AN41" s="15"/>
      <c r="AO41" s="15"/>
      <c r="AP41" s="15"/>
      <c r="AQ41" s="15"/>
      <c r="AR41" s="15"/>
      <c r="AS41" s="15"/>
      <c r="AT41" s="15"/>
      <c r="AU41" s="15"/>
      <c r="AV41" s="15"/>
    </row>
    <row r="42" spans="1:48" ht="16" thickBot="1">
      <c r="A42" s="35" t="s">
        <v>20</v>
      </c>
      <c r="B42" s="20" t="s">
        <v>24</v>
      </c>
      <c r="C42" s="94" t="s">
        <v>88</v>
      </c>
      <c r="D42" s="90" t="s">
        <v>88</v>
      </c>
      <c r="E42" s="91" t="s">
        <v>88</v>
      </c>
      <c r="F42" s="94" t="s">
        <v>88</v>
      </c>
      <c r="G42" s="90" t="s">
        <v>88</v>
      </c>
      <c r="H42" s="91" t="s">
        <v>88</v>
      </c>
      <c r="I42" s="94" t="s">
        <v>88</v>
      </c>
      <c r="J42" s="90" t="s">
        <v>88</v>
      </c>
      <c r="K42" s="91" t="s">
        <v>88</v>
      </c>
      <c r="L42" s="94" t="s">
        <v>88</v>
      </c>
      <c r="M42" s="90" t="s">
        <v>88</v>
      </c>
      <c r="N42" s="91" t="s">
        <v>88</v>
      </c>
      <c r="O42" s="94" t="s">
        <v>88</v>
      </c>
      <c r="P42" s="90" t="s">
        <v>88</v>
      </c>
      <c r="Q42" s="91" t="s">
        <v>88</v>
      </c>
      <c r="R42" s="94" t="s">
        <v>88</v>
      </c>
      <c r="S42" s="90" t="s">
        <v>88</v>
      </c>
      <c r="T42" s="91" t="s">
        <v>88</v>
      </c>
      <c r="U42" s="94" t="s">
        <v>88</v>
      </c>
      <c r="V42" s="90" t="s">
        <v>88</v>
      </c>
      <c r="W42" s="91" t="s">
        <v>88</v>
      </c>
      <c r="X42" s="94" t="s">
        <v>88</v>
      </c>
      <c r="Y42" s="90" t="s">
        <v>88</v>
      </c>
      <c r="Z42" s="91" t="s">
        <v>88</v>
      </c>
      <c r="AA42" s="94" t="s">
        <v>88</v>
      </c>
      <c r="AB42" s="90" t="s">
        <v>88</v>
      </c>
      <c r="AC42" s="91" t="s">
        <v>88</v>
      </c>
      <c r="AD42" s="94" t="s">
        <v>88</v>
      </c>
      <c r="AE42" s="90" t="s">
        <v>88</v>
      </c>
      <c r="AF42" s="91" t="s">
        <v>88</v>
      </c>
      <c r="AG42" s="94" t="s">
        <v>88</v>
      </c>
      <c r="AH42" s="90" t="s">
        <v>88</v>
      </c>
      <c r="AI42" s="91" t="s">
        <v>88</v>
      </c>
      <c r="AJ42" s="94" t="s">
        <v>88</v>
      </c>
      <c r="AK42" s="90" t="s">
        <v>88</v>
      </c>
      <c r="AL42" s="91" t="s">
        <v>88</v>
      </c>
    </row>
    <row r="43" spans="1:48" ht="15.5">
      <c r="A43" s="33" t="s">
        <v>21</v>
      </c>
      <c r="B43" s="18" t="s">
        <v>71</v>
      </c>
      <c r="C43" s="21">
        <f>SUM(C44,C45)</f>
        <v>42</v>
      </c>
      <c r="D43" s="22">
        <v>58</v>
      </c>
      <c r="E43" s="23">
        <f t="shared" si="12"/>
        <v>16</v>
      </c>
      <c r="F43" s="92">
        <f>SUM(F44,F45)</f>
        <v>42</v>
      </c>
      <c r="G43" s="93">
        <v>53</v>
      </c>
      <c r="H43" s="88">
        <f t="shared" si="13"/>
        <v>11</v>
      </c>
      <c r="I43" s="21">
        <f t="shared" ref="I43" si="151">SUM(I44,I45)</f>
        <v>42</v>
      </c>
      <c r="J43" s="22">
        <v>43</v>
      </c>
      <c r="K43" s="23">
        <f t="shared" ref="K43:K48" si="152">J43-I43</f>
        <v>1</v>
      </c>
      <c r="L43" s="21">
        <f t="shared" ref="L43" si="153">SUM(L44,L45)</f>
        <v>42</v>
      </c>
      <c r="M43" s="22">
        <v>60</v>
      </c>
      <c r="N43" s="23">
        <v>18</v>
      </c>
      <c r="O43" s="21">
        <f t="shared" ref="O43" si="154">SUM(O44,O45)</f>
        <v>42</v>
      </c>
      <c r="P43" s="22">
        <v>20</v>
      </c>
      <c r="Q43" s="23">
        <f t="shared" ref="Q43:Q48" si="155">P43-O43</f>
        <v>-22</v>
      </c>
      <c r="R43" s="21">
        <f t="shared" ref="R43" si="156">SUM(R44,R45)</f>
        <v>42</v>
      </c>
      <c r="S43" s="22">
        <v>19</v>
      </c>
      <c r="T43" s="23">
        <f t="shared" ref="T43:T48" si="157">S43-R43</f>
        <v>-23</v>
      </c>
      <c r="U43" s="21">
        <f>SUM(U44,U45)</f>
        <v>87</v>
      </c>
      <c r="V43" s="22">
        <v>19</v>
      </c>
      <c r="W43" s="23">
        <f t="shared" ref="W43:W48" si="158">V43-U43</f>
        <v>-68</v>
      </c>
      <c r="X43" s="21">
        <f t="shared" ref="X43:Y43" si="159">SUM(X44,X45)</f>
        <v>87</v>
      </c>
      <c r="Y43" s="22">
        <f t="shared" si="159"/>
        <v>0</v>
      </c>
      <c r="Z43" s="23">
        <f t="shared" ref="Z43:Z48" si="160">Y43-X43</f>
        <v>-87</v>
      </c>
      <c r="AA43" s="21">
        <f t="shared" ref="AA43:AB43" si="161">SUM(AA44,AA45)</f>
        <v>87</v>
      </c>
      <c r="AB43" s="22">
        <f t="shared" si="161"/>
        <v>0</v>
      </c>
      <c r="AC43" s="23">
        <f t="shared" ref="AC43:AC48" si="162">AB43-AA43</f>
        <v>-87</v>
      </c>
      <c r="AD43" s="21">
        <f t="shared" ref="AD43:AE43" si="163">SUM(AD44,AD45)</f>
        <v>8</v>
      </c>
      <c r="AE43" s="22">
        <f t="shared" si="163"/>
        <v>0</v>
      </c>
      <c r="AF43" s="23">
        <f t="shared" ref="AF43:AF48" si="164">AE43-AD43</f>
        <v>-8</v>
      </c>
      <c r="AG43" s="21">
        <f t="shared" ref="AG43:AH43" si="165">SUM(AG44,AG45)</f>
        <v>87</v>
      </c>
      <c r="AH43" s="22">
        <f t="shared" si="165"/>
        <v>0</v>
      </c>
      <c r="AI43" s="23">
        <f t="shared" ref="AI43:AI48" si="166">AH43-AG43</f>
        <v>-87</v>
      </c>
      <c r="AJ43" s="21">
        <f t="shared" ref="AJ43:AK43" si="167">SUM(AJ44,AJ45)</f>
        <v>87</v>
      </c>
      <c r="AK43" s="22">
        <f t="shared" si="167"/>
        <v>0</v>
      </c>
      <c r="AL43" s="23">
        <f t="shared" ref="AL43:AL48" si="168">AK43-AJ43</f>
        <v>-87</v>
      </c>
    </row>
    <row r="44" spans="1:48" ht="15.5">
      <c r="A44" s="34" t="s">
        <v>21</v>
      </c>
      <c r="B44" s="19" t="s">
        <v>25</v>
      </c>
      <c r="C44" s="24">
        <v>34</v>
      </c>
      <c r="D44" s="25">
        <v>47</v>
      </c>
      <c r="E44" s="26">
        <f t="shared" si="12"/>
        <v>13</v>
      </c>
      <c r="F44" s="86">
        <f>C44</f>
        <v>34</v>
      </c>
      <c r="G44" s="87">
        <v>38</v>
      </c>
      <c r="H44" s="89">
        <f t="shared" si="13"/>
        <v>4</v>
      </c>
      <c r="I44" s="24">
        <f>F44</f>
        <v>34</v>
      </c>
      <c r="J44" s="25">
        <v>27</v>
      </c>
      <c r="K44" s="26">
        <f t="shared" si="152"/>
        <v>-7</v>
      </c>
      <c r="L44" s="24">
        <f t="shared" ref="L44:L45" si="169">I44</f>
        <v>34</v>
      </c>
      <c r="M44" s="25">
        <v>46</v>
      </c>
      <c r="N44" s="26">
        <v>12</v>
      </c>
      <c r="O44" s="24">
        <f t="shared" ref="O44:O45" si="170">L44</f>
        <v>34</v>
      </c>
      <c r="P44" s="25">
        <v>10</v>
      </c>
      <c r="Q44" s="26">
        <f t="shared" si="155"/>
        <v>-24</v>
      </c>
      <c r="R44" s="24">
        <f t="shared" ref="R44:R45" si="171">O44</f>
        <v>34</v>
      </c>
      <c r="S44" s="25">
        <v>0</v>
      </c>
      <c r="T44" s="26">
        <f t="shared" si="157"/>
        <v>-34</v>
      </c>
      <c r="U44" s="24">
        <f>79</f>
        <v>79</v>
      </c>
      <c r="V44" s="25">
        <v>1</v>
      </c>
      <c r="W44" s="26">
        <f t="shared" si="158"/>
        <v>-78</v>
      </c>
      <c r="X44" s="24">
        <f t="shared" ref="X44:X45" si="172">U44</f>
        <v>79</v>
      </c>
      <c r="Y44" s="25"/>
      <c r="Z44" s="26">
        <f t="shared" si="160"/>
        <v>-79</v>
      </c>
      <c r="AA44" s="24">
        <f t="shared" ref="AA44:AA45" si="173">X44</f>
        <v>79</v>
      </c>
      <c r="AB44" s="25"/>
      <c r="AC44" s="26">
        <f t="shared" si="162"/>
        <v>-79</v>
      </c>
      <c r="AD44" s="24">
        <v>0</v>
      </c>
      <c r="AE44" s="25"/>
      <c r="AF44" s="26">
        <f t="shared" si="164"/>
        <v>0</v>
      </c>
      <c r="AG44" s="24">
        <f>AA44</f>
        <v>79</v>
      </c>
      <c r="AH44" s="25"/>
      <c r="AI44" s="26">
        <f t="shared" si="166"/>
        <v>-79</v>
      </c>
      <c r="AJ44" s="24">
        <f t="shared" ref="AJ44:AJ45" si="174">AG44</f>
        <v>79</v>
      </c>
      <c r="AK44" s="25"/>
      <c r="AL44" s="26">
        <f t="shared" si="168"/>
        <v>-79</v>
      </c>
    </row>
    <row r="45" spans="1:48" ht="16" thickBot="1">
      <c r="A45" s="35" t="s">
        <v>21</v>
      </c>
      <c r="B45" s="20" t="s">
        <v>24</v>
      </c>
      <c r="C45" s="27">
        <v>8</v>
      </c>
      <c r="D45" s="28">
        <v>11</v>
      </c>
      <c r="E45" s="29">
        <f t="shared" si="12"/>
        <v>3</v>
      </c>
      <c r="F45" s="94">
        <f>C45</f>
        <v>8</v>
      </c>
      <c r="G45" s="90">
        <v>15</v>
      </c>
      <c r="H45" s="91">
        <f t="shared" si="13"/>
        <v>7</v>
      </c>
      <c r="I45" s="27">
        <f t="shared" ref="I45" si="175">F45</f>
        <v>8</v>
      </c>
      <c r="J45" s="28">
        <v>16</v>
      </c>
      <c r="K45" s="29">
        <f t="shared" si="152"/>
        <v>8</v>
      </c>
      <c r="L45" s="27">
        <f t="shared" si="169"/>
        <v>8</v>
      </c>
      <c r="M45" s="28">
        <v>14</v>
      </c>
      <c r="N45" s="29">
        <v>6</v>
      </c>
      <c r="O45" s="27">
        <f t="shared" si="170"/>
        <v>8</v>
      </c>
      <c r="P45" s="28">
        <v>10</v>
      </c>
      <c r="Q45" s="29">
        <f t="shared" si="155"/>
        <v>2</v>
      </c>
      <c r="R45" s="27">
        <f t="shared" si="171"/>
        <v>8</v>
      </c>
      <c r="S45" s="28">
        <v>19</v>
      </c>
      <c r="T45" s="29">
        <f t="shared" si="157"/>
        <v>11</v>
      </c>
      <c r="U45" s="27">
        <f t="shared" ref="U45" si="176">R45</f>
        <v>8</v>
      </c>
      <c r="V45" s="28">
        <v>18</v>
      </c>
      <c r="W45" s="29">
        <f t="shared" si="158"/>
        <v>10</v>
      </c>
      <c r="X45" s="27">
        <f t="shared" si="172"/>
        <v>8</v>
      </c>
      <c r="Y45" s="28"/>
      <c r="Z45" s="29">
        <f t="shared" si="160"/>
        <v>-8</v>
      </c>
      <c r="AA45" s="27">
        <f t="shared" si="173"/>
        <v>8</v>
      </c>
      <c r="AB45" s="28"/>
      <c r="AC45" s="29">
        <f t="shared" si="162"/>
        <v>-8</v>
      </c>
      <c r="AD45" s="27">
        <f t="shared" ref="AD45" si="177">AA45</f>
        <v>8</v>
      </c>
      <c r="AE45" s="28"/>
      <c r="AF45" s="29">
        <f t="shared" si="164"/>
        <v>-8</v>
      </c>
      <c r="AG45" s="27">
        <f t="shared" ref="AG45" si="178">AD45</f>
        <v>8</v>
      </c>
      <c r="AH45" s="28"/>
      <c r="AI45" s="29">
        <f t="shared" si="166"/>
        <v>-8</v>
      </c>
      <c r="AJ45" s="27">
        <f t="shared" si="174"/>
        <v>8</v>
      </c>
      <c r="AK45" s="28"/>
      <c r="AL45" s="29">
        <f t="shared" si="168"/>
        <v>-8</v>
      </c>
    </row>
    <row r="46" spans="1:48" ht="15.5">
      <c r="A46" s="33" t="s">
        <v>22</v>
      </c>
      <c r="B46" s="18" t="s">
        <v>71</v>
      </c>
      <c r="C46" s="21">
        <f>SUM(C47,C48)</f>
        <v>18</v>
      </c>
      <c r="D46" s="22">
        <v>25</v>
      </c>
      <c r="E46" s="23">
        <f t="shared" si="12"/>
        <v>7</v>
      </c>
      <c r="F46" s="92">
        <f>SUM(F47,F48)</f>
        <v>18</v>
      </c>
      <c r="G46" s="93">
        <v>27</v>
      </c>
      <c r="H46" s="88">
        <f t="shared" si="13"/>
        <v>9</v>
      </c>
      <c r="I46" s="21">
        <f t="shared" ref="I46" si="179">SUM(I47,I48)</f>
        <v>18</v>
      </c>
      <c r="J46" s="22">
        <v>21</v>
      </c>
      <c r="K46" s="23">
        <f t="shared" si="152"/>
        <v>3</v>
      </c>
      <c r="L46" s="21">
        <f t="shared" ref="L46" si="180">SUM(L47,L48)</f>
        <v>18</v>
      </c>
      <c r="M46" s="22">
        <v>21</v>
      </c>
      <c r="N46" s="23">
        <v>3</v>
      </c>
      <c r="O46" s="21">
        <f t="shared" ref="O46" si="181">SUM(O47,O48)</f>
        <v>18</v>
      </c>
      <c r="P46" s="22">
        <v>22</v>
      </c>
      <c r="Q46" s="23">
        <f t="shared" si="155"/>
        <v>4</v>
      </c>
      <c r="R46" s="21">
        <f t="shared" ref="R46" si="182">SUM(R47,R48)</f>
        <v>18</v>
      </c>
      <c r="S46" s="22">
        <v>8</v>
      </c>
      <c r="T46" s="23">
        <f t="shared" si="157"/>
        <v>-10</v>
      </c>
      <c r="U46" s="21">
        <f t="shared" ref="U46" si="183">SUM(U47,U48)</f>
        <v>37</v>
      </c>
      <c r="V46" s="22">
        <v>20</v>
      </c>
      <c r="W46" s="23">
        <f t="shared" si="158"/>
        <v>-17</v>
      </c>
      <c r="X46" s="21">
        <f t="shared" ref="X46:Y46" si="184">SUM(X47,X48)</f>
        <v>37</v>
      </c>
      <c r="Y46" s="22">
        <f t="shared" si="184"/>
        <v>0</v>
      </c>
      <c r="Z46" s="23">
        <f t="shared" si="160"/>
        <v>-37</v>
      </c>
      <c r="AA46" s="21">
        <f t="shared" ref="AA46:AB46" si="185">SUM(AA47,AA48)</f>
        <v>37</v>
      </c>
      <c r="AB46" s="22">
        <f t="shared" si="185"/>
        <v>0</v>
      </c>
      <c r="AC46" s="23">
        <f t="shared" si="162"/>
        <v>-37</v>
      </c>
      <c r="AD46" s="21">
        <f t="shared" ref="AD46:AE46" si="186">SUM(AD47,AD48)</f>
        <v>6</v>
      </c>
      <c r="AE46" s="22">
        <f t="shared" si="186"/>
        <v>0</v>
      </c>
      <c r="AF46" s="23">
        <f t="shared" si="164"/>
        <v>-6</v>
      </c>
      <c r="AG46" s="21">
        <f t="shared" ref="AG46:AH46" si="187">SUM(AG47,AG48)</f>
        <v>37</v>
      </c>
      <c r="AH46" s="22">
        <f t="shared" si="187"/>
        <v>0</v>
      </c>
      <c r="AI46" s="23">
        <f t="shared" si="166"/>
        <v>-37</v>
      </c>
      <c r="AJ46" s="21">
        <f t="shared" ref="AJ46:AK46" si="188">SUM(AJ47,AJ48)</f>
        <v>37</v>
      </c>
      <c r="AK46" s="22">
        <f t="shared" si="188"/>
        <v>0</v>
      </c>
      <c r="AL46" s="23">
        <f t="shared" si="168"/>
        <v>-37</v>
      </c>
    </row>
    <row r="47" spans="1:48" ht="15.5">
      <c r="A47" s="34" t="s">
        <v>22</v>
      </c>
      <c r="B47" s="19" t="s">
        <v>25</v>
      </c>
      <c r="C47" s="24">
        <v>12</v>
      </c>
      <c r="D47" s="25">
        <v>4</v>
      </c>
      <c r="E47" s="26">
        <f t="shared" si="12"/>
        <v>-8</v>
      </c>
      <c r="F47" s="86">
        <f>C47</f>
        <v>12</v>
      </c>
      <c r="G47" s="87">
        <v>4</v>
      </c>
      <c r="H47" s="89">
        <f t="shared" si="13"/>
        <v>-8</v>
      </c>
      <c r="I47" s="24">
        <f t="shared" ref="I47:I48" si="189">F47</f>
        <v>12</v>
      </c>
      <c r="J47" s="25">
        <v>11</v>
      </c>
      <c r="K47" s="26">
        <f t="shared" si="152"/>
        <v>-1</v>
      </c>
      <c r="L47" s="24">
        <f t="shared" ref="L47:L48" si="190">I47</f>
        <v>12</v>
      </c>
      <c r="M47" s="25">
        <v>8</v>
      </c>
      <c r="N47" s="26">
        <v>-4</v>
      </c>
      <c r="O47" s="24">
        <f t="shared" ref="O47:O48" si="191">L47</f>
        <v>12</v>
      </c>
      <c r="P47" s="25">
        <v>7</v>
      </c>
      <c r="Q47" s="26">
        <f t="shared" si="155"/>
        <v>-5</v>
      </c>
      <c r="R47" s="24">
        <f t="shared" ref="R47:R48" si="192">O47</f>
        <v>12</v>
      </c>
      <c r="S47" s="25">
        <v>0</v>
      </c>
      <c r="T47" s="26">
        <f t="shared" si="157"/>
        <v>-12</v>
      </c>
      <c r="U47" s="24">
        <f>37-U48</f>
        <v>31</v>
      </c>
      <c r="V47" s="25">
        <v>0</v>
      </c>
      <c r="W47" s="26">
        <f t="shared" si="158"/>
        <v>-31</v>
      </c>
      <c r="X47" s="24">
        <f t="shared" ref="X47:X48" si="193">U47</f>
        <v>31</v>
      </c>
      <c r="Y47" s="25"/>
      <c r="Z47" s="26">
        <f t="shared" si="160"/>
        <v>-31</v>
      </c>
      <c r="AA47" s="24">
        <f t="shared" ref="AA47:AA48" si="194">X47</f>
        <v>31</v>
      </c>
      <c r="AB47" s="25"/>
      <c r="AC47" s="26">
        <f t="shared" si="162"/>
        <v>-31</v>
      </c>
      <c r="AD47" s="24">
        <v>0</v>
      </c>
      <c r="AE47" s="25"/>
      <c r="AF47" s="26">
        <f t="shared" si="164"/>
        <v>0</v>
      </c>
      <c r="AG47" s="24">
        <f>AA47</f>
        <v>31</v>
      </c>
      <c r="AH47" s="25"/>
      <c r="AI47" s="26">
        <f t="shared" si="166"/>
        <v>-31</v>
      </c>
      <c r="AJ47" s="24">
        <f t="shared" ref="AJ47:AJ48" si="195">AG47</f>
        <v>31</v>
      </c>
      <c r="AK47" s="25"/>
      <c r="AL47" s="26">
        <f t="shared" si="168"/>
        <v>-31</v>
      </c>
    </row>
    <row r="48" spans="1:48" ht="16" thickBot="1">
      <c r="A48" s="35" t="s">
        <v>22</v>
      </c>
      <c r="B48" s="20" t="s">
        <v>24</v>
      </c>
      <c r="C48" s="27">
        <v>6</v>
      </c>
      <c r="D48" s="28">
        <v>21</v>
      </c>
      <c r="E48" s="29">
        <f t="shared" si="12"/>
        <v>15</v>
      </c>
      <c r="F48" s="94">
        <f>C48</f>
        <v>6</v>
      </c>
      <c r="G48" s="90">
        <v>23</v>
      </c>
      <c r="H48" s="91">
        <f t="shared" si="13"/>
        <v>17</v>
      </c>
      <c r="I48" s="27">
        <f t="shared" si="189"/>
        <v>6</v>
      </c>
      <c r="J48" s="28">
        <v>10</v>
      </c>
      <c r="K48" s="29">
        <f t="shared" si="152"/>
        <v>4</v>
      </c>
      <c r="L48" s="27">
        <f t="shared" si="190"/>
        <v>6</v>
      </c>
      <c r="M48" s="28">
        <v>13</v>
      </c>
      <c r="N48" s="29">
        <v>7</v>
      </c>
      <c r="O48" s="27">
        <f t="shared" si="191"/>
        <v>6</v>
      </c>
      <c r="P48" s="28">
        <v>15</v>
      </c>
      <c r="Q48" s="29">
        <f t="shared" si="155"/>
        <v>9</v>
      </c>
      <c r="R48" s="27">
        <f t="shared" si="192"/>
        <v>6</v>
      </c>
      <c r="S48" s="28">
        <v>8</v>
      </c>
      <c r="T48" s="29">
        <f t="shared" si="157"/>
        <v>2</v>
      </c>
      <c r="U48" s="27">
        <f t="shared" ref="U48" si="196">R48</f>
        <v>6</v>
      </c>
      <c r="V48" s="28">
        <v>20</v>
      </c>
      <c r="W48" s="29">
        <f t="shared" si="158"/>
        <v>14</v>
      </c>
      <c r="X48" s="27">
        <f t="shared" si="193"/>
        <v>6</v>
      </c>
      <c r="Y48" s="28"/>
      <c r="Z48" s="29">
        <f t="shared" si="160"/>
        <v>-6</v>
      </c>
      <c r="AA48" s="27">
        <f t="shared" si="194"/>
        <v>6</v>
      </c>
      <c r="AB48" s="28"/>
      <c r="AC48" s="29">
        <f t="shared" si="162"/>
        <v>-6</v>
      </c>
      <c r="AD48" s="27">
        <f t="shared" ref="AD48" si="197">AA48</f>
        <v>6</v>
      </c>
      <c r="AE48" s="28"/>
      <c r="AF48" s="29">
        <f t="shared" si="164"/>
        <v>-6</v>
      </c>
      <c r="AG48" s="27">
        <f t="shared" ref="AG48" si="198">AD48</f>
        <v>6</v>
      </c>
      <c r="AH48" s="28"/>
      <c r="AI48" s="29">
        <f t="shared" si="166"/>
        <v>-6</v>
      </c>
      <c r="AJ48" s="27">
        <f t="shared" si="195"/>
        <v>6</v>
      </c>
      <c r="AK48" s="28"/>
      <c r="AL48" s="29">
        <f t="shared" si="168"/>
        <v>-6</v>
      </c>
    </row>
    <row r="49" spans="1:3">
      <c r="A49" s="15"/>
      <c r="B49" s="15"/>
      <c r="C49" s="15"/>
    </row>
    <row r="50" spans="1:3">
      <c r="A50" s="15"/>
      <c r="B50" s="15"/>
      <c r="C50" s="15"/>
    </row>
    <row r="51" spans="1:3">
      <c r="A51" s="15"/>
      <c r="B51" s="15"/>
      <c r="C51" s="15"/>
    </row>
    <row r="52" spans="1:3">
      <c r="A52" s="15"/>
      <c r="B52" s="15"/>
      <c r="C52" s="15"/>
    </row>
  </sheetData>
  <sortState ref="A4:B48">
    <sortCondition ref="A4:A48"/>
    <sortCondition ref="B4:B48"/>
  </sortState>
  <mergeCells count="14">
    <mergeCell ref="A2:B2"/>
    <mergeCell ref="C1:AL1"/>
    <mergeCell ref="U2:W2"/>
    <mergeCell ref="X2:Z2"/>
    <mergeCell ref="AA2:AC2"/>
    <mergeCell ref="AD2:AF2"/>
    <mergeCell ref="AG2:AI2"/>
    <mergeCell ref="AJ2:AL2"/>
    <mergeCell ref="R2:T2"/>
    <mergeCell ref="C2:E2"/>
    <mergeCell ref="F2:H2"/>
    <mergeCell ref="I2:K2"/>
    <mergeCell ref="L2:N2"/>
    <mergeCell ref="O2:Q2"/>
  </mergeCells>
  <pageMargins left="0.7" right="0.7" top="0.75" bottom="0.75" header="0.3" footer="0.3"/>
  <pageSetup paperSize="9" scale="65" orientation="portrait" horizontalDpi="90" verticalDpi="90" r:id="rId1"/>
  <colBreaks count="3" manualBreakCount="3">
    <brk id="11" max="1048575" man="1"/>
    <brk id="23" max="1048575" man="1"/>
    <brk id="3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Definitions</vt:lpstr>
      <vt:lpstr>Key Diagnostic Tests</vt:lpstr>
      <vt:lpstr>NOP by Specialty</vt:lpstr>
      <vt:lpstr>TTG by Specialty</vt:lpstr>
      <vt:lpstr>'NOP by Specialty'!Print_Area</vt:lpstr>
      <vt:lpstr>'TTG by Specialty'!Print_Area</vt:lpstr>
    </vt:vector>
  </TitlesOfParts>
  <Company>NHS Forth Valley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Keenan L (Laurence)</dc:creator>
  <cp:lastModifiedBy>Setup</cp:lastModifiedBy>
  <cp:lastPrinted>2021-12-10T09:16:46Z</cp:lastPrinted>
  <dcterms:created xsi:type="dcterms:W3CDTF">2020-06-03T11:31:48Z</dcterms:created>
  <dcterms:modified xsi:type="dcterms:W3CDTF">2021-12-10T13:01:45Z</dcterms:modified>
</cp:coreProperties>
</file>